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Feuil1" sheetId="1" r:id="rId1"/>
    <sheet name="Feuil2" sheetId="2" r:id="rId2"/>
    <sheet name="Feuil3" sheetId="3" r:id="rId3"/>
  </sheets>
  <definedNames>
    <definedName name="diaph">'Feuil1'!$C$4:$AD$4</definedName>
    <definedName name="old_time">'Feuil1'!$B$5:$B$42</definedName>
  </definedNames>
  <calcPr fullCalcOnLoad="1"/>
</workbook>
</file>

<file path=xl/sharedStrings.xml><?xml version="1.0" encoding="utf-8"?>
<sst xmlns="http://schemas.openxmlformats.org/spreadsheetml/2006/main" count="3" uniqueCount="3">
  <si>
    <t>Fraction de diaphragme / Stop</t>
  </si>
  <si>
    <t>Temps de base / Base Time</t>
  </si>
  <si>
    <t>Modification exposition par fractions de diaphragmes / Exposure Modification by Stop Values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</si>
</sst>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Continuous"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2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2" fontId="0" fillId="0" borderId="0" xfId="0" applyNumberFormat="1" applyFont="1" applyAlignment="1">
      <alignment horizontal="center" vertical="center" textRotation="90"/>
    </xf>
    <xf numFmtId="2" fontId="2" fillId="0" borderId="0" xfId="0" applyNumberFormat="1" applyFont="1" applyAlignment="1">
      <alignment horizontal="center"/>
    </xf>
    <xf numFmtId="2" fontId="0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workbookViewId="0" topLeftCell="A1">
      <selection activeCell="C3" sqref="C3:AD3"/>
    </sheetView>
  </sheetViews>
  <sheetFormatPr defaultColWidth="11.421875" defaultRowHeight="12.75"/>
  <cols>
    <col min="1" max="1" width="3.57421875" style="1" customWidth="1"/>
    <col min="2" max="4" width="4.8515625" style="8" customWidth="1"/>
    <col min="5" max="11" width="4.57421875" style="1" customWidth="1"/>
    <col min="12" max="28" width="4.8515625" style="1" customWidth="1"/>
    <col min="29" max="16384" width="4.7109375" style="1" customWidth="1"/>
  </cols>
  <sheetData>
    <row r="1" spans="1:30" ht="15.75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28" ht="15.75">
      <c r="A2" s="6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3:30" ht="13.5" customHeight="1" thickBot="1">
      <c r="C3" s="21" t="s">
        <v>0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13.5" customHeight="1" thickBot="1">
      <c r="A4" s="19" t="s">
        <v>1</v>
      </c>
      <c r="B4" s="9"/>
      <c r="C4" s="3">
        <f>-(2+1/3)</f>
        <v>-2.3333333333333335</v>
      </c>
      <c r="D4" s="4">
        <f>-2.25</f>
        <v>-2.25</v>
      </c>
      <c r="E4" s="4">
        <f>-2</f>
        <v>-2</v>
      </c>
      <c r="F4" s="4">
        <f>-1.75</f>
        <v>-1.75</v>
      </c>
      <c r="G4" s="4">
        <f>-(1+2/3)</f>
        <v>-1.6666666666666665</v>
      </c>
      <c r="H4" s="4">
        <f>-1.5</f>
        <v>-1.5</v>
      </c>
      <c r="I4" s="4">
        <f>-(1+1/3)</f>
        <v>-1.3333333333333333</v>
      </c>
      <c r="J4" s="4">
        <f>-1.25</f>
        <v>-1.25</v>
      </c>
      <c r="K4" s="4">
        <f>-1</f>
        <v>-1</v>
      </c>
      <c r="L4" s="4">
        <f>-0.75</f>
        <v>-0.75</v>
      </c>
      <c r="M4" s="4">
        <f>-2/3</f>
        <v>-0.6666666666666666</v>
      </c>
      <c r="N4" s="4">
        <f>-0.5</f>
        <v>-0.5</v>
      </c>
      <c r="O4" s="4">
        <f>-1/3</f>
        <v>-0.3333333333333333</v>
      </c>
      <c r="P4" s="15">
        <f>-0.25</f>
        <v>-0.25</v>
      </c>
      <c r="Q4" s="14">
        <f>0.25</f>
        <v>0.25</v>
      </c>
      <c r="R4" s="4">
        <f>1/3</f>
        <v>0.3333333333333333</v>
      </c>
      <c r="S4" s="4">
        <f>0.5</f>
        <v>0.5</v>
      </c>
      <c r="T4" s="4">
        <f>2/3</f>
        <v>0.6666666666666666</v>
      </c>
      <c r="U4" s="4">
        <f>0.75</f>
        <v>0.75</v>
      </c>
      <c r="V4" s="4">
        <f>1</f>
        <v>1</v>
      </c>
      <c r="W4" s="4">
        <f>1.25</f>
        <v>1.25</v>
      </c>
      <c r="X4" s="4">
        <f>1+1/3</f>
        <v>1.3333333333333333</v>
      </c>
      <c r="Y4" s="4">
        <f>1.5</f>
        <v>1.5</v>
      </c>
      <c r="Z4" s="4">
        <f>1+2/3</f>
        <v>1.6666666666666665</v>
      </c>
      <c r="AA4" s="4">
        <f>1.75</f>
        <v>1.75</v>
      </c>
      <c r="AB4" s="4">
        <f>2</f>
        <v>2</v>
      </c>
      <c r="AC4" s="4">
        <f>2.25</f>
        <v>2.25</v>
      </c>
      <c r="AD4" s="5">
        <f>2+1/3</f>
        <v>2.3333333333333335</v>
      </c>
    </row>
    <row r="5" spans="1:30" ht="11.25">
      <c r="A5" s="19"/>
      <c r="B5" s="10">
        <v>1</v>
      </c>
      <c r="C5" s="17">
        <f aca="true" t="shared" si="0" ref="C5:D24">old_time*2^diaph</f>
        <v>0.1984251314960249</v>
      </c>
      <c r="D5" s="17">
        <f t="shared" si="0"/>
        <v>0.21022410381342865</v>
      </c>
      <c r="E5" s="17">
        <f aca="true" t="shared" si="1" ref="E5:E21">old_time*2^diaph</f>
        <v>0.25</v>
      </c>
      <c r="F5" s="17">
        <f aca="true" t="shared" si="2" ref="F5:U20">old_time*2^diaph</f>
        <v>0.29730177875068026</v>
      </c>
      <c r="G5" s="17">
        <f t="shared" si="2"/>
        <v>0.31498026247371835</v>
      </c>
      <c r="H5" s="17">
        <f t="shared" si="2"/>
        <v>0.3535533905932738</v>
      </c>
      <c r="I5" s="17">
        <f t="shared" si="2"/>
        <v>0.39685026299204995</v>
      </c>
      <c r="J5" s="17">
        <f t="shared" si="2"/>
        <v>0.4204482076268573</v>
      </c>
      <c r="K5" s="17">
        <f t="shared" si="2"/>
        <v>0.5</v>
      </c>
      <c r="L5" s="17">
        <f t="shared" si="2"/>
        <v>0.5946035575013605</v>
      </c>
      <c r="M5" s="17">
        <f t="shared" si="2"/>
        <v>0.6299605249474366</v>
      </c>
      <c r="N5" s="17">
        <f t="shared" si="2"/>
        <v>0.7071067811865475</v>
      </c>
      <c r="O5" s="17">
        <f t="shared" si="2"/>
        <v>0.7937005259840997</v>
      </c>
      <c r="P5" s="18">
        <f t="shared" si="2"/>
        <v>0.8408964152537146</v>
      </c>
      <c r="Q5" s="17">
        <f t="shared" si="2"/>
        <v>1.189207115002721</v>
      </c>
      <c r="R5" s="17">
        <f t="shared" si="2"/>
        <v>1.2599210498948732</v>
      </c>
      <c r="S5" s="17">
        <f t="shared" si="2"/>
        <v>1.4142135623730951</v>
      </c>
      <c r="T5" s="17">
        <f t="shared" si="2"/>
        <v>1.5874010519681994</v>
      </c>
      <c r="U5" s="17">
        <f t="shared" si="2"/>
        <v>1.681792830507429</v>
      </c>
      <c r="V5" s="17">
        <f aca="true" t="shared" si="3" ref="V5:AD20">old_time*2^diaph</f>
        <v>2</v>
      </c>
      <c r="W5" s="17">
        <f t="shared" si="3"/>
        <v>2.378414230005442</v>
      </c>
      <c r="X5" s="17">
        <f t="shared" si="3"/>
        <v>2.519842099789746</v>
      </c>
      <c r="Y5" s="17">
        <f t="shared" si="3"/>
        <v>2.82842712474619</v>
      </c>
      <c r="Z5" s="17">
        <f t="shared" si="3"/>
        <v>3.1748021039363983</v>
      </c>
      <c r="AA5" s="17">
        <f t="shared" si="3"/>
        <v>3.363585661014858</v>
      </c>
      <c r="AB5" s="17">
        <f t="shared" si="3"/>
        <v>4</v>
      </c>
      <c r="AC5" s="17">
        <f t="shared" si="3"/>
        <v>4.756828460010884</v>
      </c>
      <c r="AD5" s="17">
        <f t="shared" si="3"/>
        <v>5.039684199579494</v>
      </c>
    </row>
    <row r="6" spans="1:30" ht="11.25">
      <c r="A6" s="19"/>
      <c r="B6" s="11">
        <f>B5*2^0.2</f>
        <v>1.148698354997035</v>
      </c>
      <c r="C6" s="13">
        <f t="shared" si="0"/>
        <v>0.22793062213955417</v>
      </c>
      <c r="D6" s="13">
        <f t="shared" si="0"/>
        <v>0.24148408223121143</v>
      </c>
      <c r="E6" s="13">
        <f t="shared" si="1"/>
        <v>0.2871745887492588</v>
      </c>
      <c r="F6" s="13">
        <f t="shared" si="2"/>
        <v>0.3415100641885989</v>
      </c>
      <c r="G6" s="13">
        <f t="shared" si="2"/>
        <v>0.3618173093600946</v>
      </c>
      <c r="H6" s="13">
        <f t="shared" si="2"/>
        <v>0.40612619817811785</v>
      </c>
      <c r="I6" s="13">
        <f t="shared" si="2"/>
        <v>0.4558612442791085</v>
      </c>
      <c r="J6" s="13">
        <f t="shared" si="2"/>
        <v>0.48296816446242286</v>
      </c>
      <c r="K6" s="13">
        <f t="shared" si="2"/>
        <v>0.5743491774985175</v>
      </c>
      <c r="L6" s="13">
        <f t="shared" si="2"/>
        <v>0.6830201283771978</v>
      </c>
      <c r="M6" s="13">
        <f t="shared" si="2"/>
        <v>0.7236346187201891</v>
      </c>
      <c r="N6" s="13">
        <f t="shared" si="2"/>
        <v>0.8122523963562355</v>
      </c>
      <c r="O6" s="13">
        <f t="shared" si="2"/>
        <v>0.9117224885582168</v>
      </c>
      <c r="P6" s="16">
        <f t="shared" si="2"/>
        <v>0.9659363289248457</v>
      </c>
      <c r="Q6" s="13">
        <f t="shared" si="2"/>
        <v>1.3660402567543957</v>
      </c>
      <c r="R6" s="13">
        <f t="shared" si="2"/>
        <v>1.4472692374403782</v>
      </c>
      <c r="S6" s="13">
        <f t="shared" si="2"/>
        <v>1.6245047927124714</v>
      </c>
      <c r="T6" s="13">
        <f t="shared" si="2"/>
        <v>1.8234449771164336</v>
      </c>
      <c r="U6" s="13">
        <f t="shared" si="2"/>
        <v>1.9318726578496912</v>
      </c>
      <c r="V6" s="13">
        <f t="shared" si="3"/>
        <v>2.29739670999407</v>
      </c>
      <c r="W6" s="13">
        <f t="shared" si="3"/>
        <v>2.7320805135087913</v>
      </c>
      <c r="X6" s="13">
        <f t="shared" si="3"/>
        <v>2.894538474880756</v>
      </c>
      <c r="Y6" s="13">
        <f t="shared" si="3"/>
        <v>3.249009585424942</v>
      </c>
      <c r="Z6" s="13">
        <f t="shared" si="3"/>
        <v>3.6468899542328668</v>
      </c>
      <c r="AA6" s="13">
        <f t="shared" si="3"/>
        <v>3.8637453156993824</v>
      </c>
      <c r="AB6" s="13">
        <f t="shared" si="3"/>
        <v>4.59479341998814</v>
      </c>
      <c r="AC6" s="13">
        <f t="shared" si="3"/>
        <v>5.464161027017583</v>
      </c>
      <c r="AD6" s="13">
        <f t="shared" si="3"/>
        <v>5.7890769497615135</v>
      </c>
    </row>
    <row r="7" spans="1:30" ht="11.25">
      <c r="A7" s="19"/>
      <c r="B7" s="11">
        <f aca="true" t="shared" si="4" ref="B7:B42">B6*2^0.2</f>
        <v>1.3195079107728944</v>
      </c>
      <c r="C7" s="13">
        <f t="shared" si="0"/>
        <v>0.2618235307051567</v>
      </c>
      <c r="D7" s="13">
        <f t="shared" si="0"/>
        <v>0.2773923680169613</v>
      </c>
      <c r="E7" s="13">
        <f t="shared" si="1"/>
        <v>0.3298769776932236</v>
      </c>
      <c r="F7" s="13">
        <f t="shared" si="2"/>
        <v>0.3922920489483754</v>
      </c>
      <c r="G7" s="13">
        <f t="shared" si="2"/>
        <v>0.41561894807139405</v>
      </c>
      <c r="H7" s="13">
        <f t="shared" si="2"/>
        <v>0.4665164957684038</v>
      </c>
      <c r="I7" s="13">
        <f t="shared" si="2"/>
        <v>0.5236470614103136</v>
      </c>
      <c r="J7" s="13">
        <f t="shared" si="2"/>
        <v>0.5547847360339226</v>
      </c>
      <c r="K7" s="13">
        <f t="shared" si="2"/>
        <v>0.6597539553864472</v>
      </c>
      <c r="L7" s="13">
        <f t="shared" si="2"/>
        <v>0.7845840978967508</v>
      </c>
      <c r="M7" s="13">
        <f t="shared" si="2"/>
        <v>0.8312378961427879</v>
      </c>
      <c r="N7" s="13">
        <f t="shared" si="2"/>
        <v>0.9330329915368074</v>
      </c>
      <c r="O7" s="13">
        <f t="shared" si="2"/>
        <v>1.0472941228206267</v>
      </c>
      <c r="P7" s="16">
        <f t="shared" si="2"/>
        <v>1.1095694720678453</v>
      </c>
      <c r="Q7" s="13">
        <f t="shared" si="2"/>
        <v>1.5691681957935015</v>
      </c>
      <c r="R7" s="13">
        <f t="shared" si="2"/>
        <v>1.6624757922855757</v>
      </c>
      <c r="S7" s="13">
        <f t="shared" si="2"/>
        <v>1.8660659830736153</v>
      </c>
      <c r="T7" s="13">
        <f t="shared" si="2"/>
        <v>2.0945882456412535</v>
      </c>
      <c r="U7" s="13">
        <f t="shared" si="2"/>
        <v>2.21913894413569</v>
      </c>
      <c r="V7" s="13">
        <f t="shared" si="3"/>
        <v>2.639015821545789</v>
      </c>
      <c r="W7" s="13">
        <f t="shared" si="3"/>
        <v>3.138336391587003</v>
      </c>
      <c r="X7" s="13">
        <f t="shared" si="3"/>
        <v>3.324951584571151</v>
      </c>
      <c r="Y7" s="13">
        <f t="shared" si="3"/>
        <v>3.7321319661472296</v>
      </c>
      <c r="Z7" s="13">
        <f t="shared" si="3"/>
        <v>4.189176491282507</v>
      </c>
      <c r="AA7" s="13">
        <f t="shared" si="3"/>
        <v>4.43827788827138</v>
      </c>
      <c r="AB7" s="13">
        <f t="shared" si="3"/>
        <v>5.278031643091578</v>
      </c>
      <c r="AC7" s="13">
        <f t="shared" si="3"/>
        <v>6.276672783174006</v>
      </c>
      <c r="AD7" s="13">
        <f t="shared" si="3"/>
        <v>6.649903169142305</v>
      </c>
    </row>
    <row r="8" spans="1:30" ht="11.25">
      <c r="A8" s="19"/>
      <c r="B8" s="11">
        <f t="shared" si="4"/>
        <v>1.5157165665103984</v>
      </c>
      <c r="C8" s="13">
        <f t="shared" si="0"/>
        <v>0.30075625902052916</v>
      </c>
      <c r="D8" s="13">
        <f t="shared" si="0"/>
        <v>0.3186401568298156</v>
      </c>
      <c r="E8" s="13">
        <f t="shared" si="1"/>
        <v>0.3789291416275996</v>
      </c>
      <c r="F8" s="13">
        <f t="shared" si="2"/>
        <v>0.4506252313054152</v>
      </c>
      <c r="G8" s="13">
        <f t="shared" si="2"/>
        <v>0.4774208019552085</v>
      </c>
      <c r="H8" s="13">
        <f t="shared" si="2"/>
        <v>0.5358867312681468</v>
      </c>
      <c r="I8" s="13">
        <f t="shared" si="2"/>
        <v>0.6015125180410585</v>
      </c>
      <c r="J8" s="13">
        <f t="shared" si="2"/>
        <v>0.6372803136596312</v>
      </c>
      <c r="K8" s="13">
        <f t="shared" si="2"/>
        <v>0.7578582832551992</v>
      </c>
      <c r="L8" s="13">
        <f t="shared" si="2"/>
        <v>0.9012504626108304</v>
      </c>
      <c r="M8" s="13">
        <f t="shared" si="2"/>
        <v>0.9548416039104168</v>
      </c>
      <c r="N8" s="13">
        <f t="shared" si="2"/>
        <v>1.0717734625362934</v>
      </c>
      <c r="O8" s="13">
        <f t="shared" si="2"/>
        <v>1.2030250360821169</v>
      </c>
      <c r="P8" s="16">
        <f t="shared" si="2"/>
        <v>1.2745606273192625</v>
      </c>
      <c r="Q8" s="13">
        <f t="shared" si="2"/>
        <v>1.8025009252216608</v>
      </c>
      <c r="R8" s="13">
        <f t="shared" si="2"/>
        <v>1.9096832078208337</v>
      </c>
      <c r="S8" s="13">
        <f t="shared" si="2"/>
        <v>2.143546925072587</v>
      </c>
      <c r="T8" s="13">
        <f t="shared" si="2"/>
        <v>2.4060500721642337</v>
      </c>
      <c r="U8" s="13">
        <f t="shared" si="2"/>
        <v>2.549121254638525</v>
      </c>
      <c r="V8" s="13">
        <f t="shared" si="3"/>
        <v>3.031433133020797</v>
      </c>
      <c r="W8" s="13">
        <f t="shared" si="3"/>
        <v>3.6050018504433217</v>
      </c>
      <c r="X8" s="13">
        <f t="shared" si="3"/>
        <v>3.8193664156416665</v>
      </c>
      <c r="Y8" s="13">
        <f t="shared" si="3"/>
        <v>4.287093850145173</v>
      </c>
      <c r="Z8" s="13">
        <f t="shared" si="3"/>
        <v>4.8121001443284666</v>
      </c>
      <c r="AA8" s="13">
        <f t="shared" si="3"/>
        <v>5.09824250927705</v>
      </c>
      <c r="AB8" s="13">
        <f t="shared" si="3"/>
        <v>6.062866266041594</v>
      </c>
      <c r="AC8" s="13">
        <f t="shared" si="3"/>
        <v>7.210003700886643</v>
      </c>
      <c r="AD8" s="13">
        <f t="shared" si="3"/>
        <v>7.638732831283336</v>
      </c>
    </row>
    <row r="9" spans="1:30" ht="11.25">
      <c r="A9" s="19"/>
      <c r="B9" s="11">
        <f t="shared" si="4"/>
        <v>1.741101126592249</v>
      </c>
      <c r="C9" s="13">
        <f t="shared" si="0"/>
        <v>0.34547821999194406</v>
      </c>
      <c r="D9" s="13">
        <f t="shared" si="0"/>
        <v>0.3660214239864065</v>
      </c>
      <c r="E9" s="13">
        <f t="shared" si="1"/>
        <v>0.43527528164806223</v>
      </c>
      <c r="F9" s="13">
        <f t="shared" si="2"/>
        <v>0.5176324619206889</v>
      </c>
      <c r="G9" s="13">
        <f t="shared" si="2"/>
        <v>0.5484124898473133</v>
      </c>
      <c r="H9" s="13">
        <f t="shared" si="2"/>
        <v>0.6155722066724584</v>
      </c>
      <c r="I9" s="13">
        <f t="shared" si="2"/>
        <v>0.6909564399838884</v>
      </c>
      <c r="J9" s="13">
        <f t="shared" si="2"/>
        <v>0.732042847972813</v>
      </c>
      <c r="K9" s="13">
        <f t="shared" si="2"/>
        <v>0.8705505632961245</v>
      </c>
      <c r="L9" s="13">
        <f t="shared" si="2"/>
        <v>1.0352649238413778</v>
      </c>
      <c r="M9" s="13">
        <f t="shared" si="2"/>
        <v>1.0968249796946263</v>
      </c>
      <c r="N9" s="13">
        <f t="shared" si="2"/>
        <v>1.2311444133449165</v>
      </c>
      <c r="O9" s="13">
        <f t="shared" si="2"/>
        <v>1.3819128799677765</v>
      </c>
      <c r="P9" s="16">
        <f t="shared" si="2"/>
        <v>1.464085695945626</v>
      </c>
      <c r="Q9" s="13">
        <f t="shared" si="2"/>
        <v>2.0705298476827556</v>
      </c>
      <c r="R9" s="13">
        <f t="shared" si="2"/>
        <v>2.1936499593892527</v>
      </c>
      <c r="S9" s="13">
        <f t="shared" si="2"/>
        <v>2.4622888266898335</v>
      </c>
      <c r="T9" s="13">
        <f t="shared" si="2"/>
        <v>2.763825759935553</v>
      </c>
      <c r="U9" s="13">
        <f t="shared" si="2"/>
        <v>2.9281713918912518</v>
      </c>
      <c r="V9" s="13">
        <f t="shared" si="3"/>
        <v>3.482202253184498</v>
      </c>
      <c r="W9" s="13">
        <f t="shared" si="3"/>
        <v>4.141059695365511</v>
      </c>
      <c r="X9" s="13">
        <f t="shared" si="3"/>
        <v>4.3872999187785044</v>
      </c>
      <c r="Y9" s="13">
        <f t="shared" si="3"/>
        <v>4.924577653379666</v>
      </c>
      <c r="Z9" s="13">
        <f t="shared" si="3"/>
        <v>5.527651519871105</v>
      </c>
      <c r="AA9" s="13">
        <f t="shared" si="3"/>
        <v>5.8563427837825035</v>
      </c>
      <c r="AB9" s="13">
        <f t="shared" si="3"/>
        <v>6.964404506368996</v>
      </c>
      <c r="AC9" s="13">
        <f t="shared" si="3"/>
        <v>8.282119390731022</v>
      </c>
      <c r="AD9" s="13">
        <f t="shared" si="3"/>
        <v>8.774599837557012</v>
      </c>
    </row>
    <row r="10" spans="1:30" ht="11.25">
      <c r="A10" s="19"/>
      <c r="B10" s="11">
        <f t="shared" si="4"/>
        <v>2.000000000000001</v>
      </c>
      <c r="C10" s="13">
        <f t="shared" si="0"/>
        <v>0.39685026299204995</v>
      </c>
      <c r="D10" s="13">
        <f t="shared" si="0"/>
        <v>0.4204482076268575</v>
      </c>
      <c r="E10" s="13">
        <f t="shared" si="1"/>
        <v>0.5000000000000002</v>
      </c>
      <c r="F10" s="13">
        <f t="shared" si="2"/>
        <v>0.5946035575013607</v>
      </c>
      <c r="G10" s="13">
        <f t="shared" si="2"/>
        <v>0.629960524947437</v>
      </c>
      <c r="H10" s="13">
        <f t="shared" si="2"/>
        <v>0.7071067811865479</v>
      </c>
      <c r="I10" s="13">
        <f t="shared" si="2"/>
        <v>0.7937005259841002</v>
      </c>
      <c r="J10" s="13">
        <f t="shared" si="2"/>
        <v>0.840896415253715</v>
      </c>
      <c r="K10" s="13">
        <f t="shared" si="2"/>
        <v>1.0000000000000004</v>
      </c>
      <c r="L10" s="13">
        <f t="shared" si="2"/>
        <v>1.1892071150027215</v>
      </c>
      <c r="M10" s="13">
        <f t="shared" si="2"/>
        <v>1.2599210498948739</v>
      </c>
      <c r="N10" s="13">
        <f t="shared" si="2"/>
        <v>1.4142135623730956</v>
      </c>
      <c r="O10" s="13">
        <f t="shared" si="2"/>
        <v>1.5874010519682</v>
      </c>
      <c r="P10" s="16">
        <f t="shared" si="2"/>
        <v>1.68179283050743</v>
      </c>
      <c r="Q10" s="13">
        <f t="shared" si="2"/>
        <v>2.378414230005443</v>
      </c>
      <c r="R10" s="13">
        <f t="shared" si="2"/>
        <v>2.5198420997897477</v>
      </c>
      <c r="S10" s="13">
        <f t="shared" si="2"/>
        <v>2.8284271247461916</v>
      </c>
      <c r="T10" s="13">
        <f t="shared" si="2"/>
        <v>3.1748021039364</v>
      </c>
      <c r="U10" s="13">
        <f t="shared" si="2"/>
        <v>3.3635856610148593</v>
      </c>
      <c r="V10" s="13">
        <f t="shared" si="3"/>
        <v>4.000000000000002</v>
      </c>
      <c r="W10" s="13">
        <f t="shared" si="3"/>
        <v>4.756828460010886</v>
      </c>
      <c r="X10" s="13">
        <f t="shared" si="3"/>
        <v>5.0396841995794945</v>
      </c>
      <c r="Y10" s="13">
        <f t="shared" si="3"/>
        <v>5.656854249492382</v>
      </c>
      <c r="Z10" s="13">
        <f t="shared" si="3"/>
        <v>6.349604207872799</v>
      </c>
      <c r="AA10" s="13">
        <f t="shared" si="3"/>
        <v>6.727171322029719</v>
      </c>
      <c r="AB10" s="13">
        <f t="shared" si="3"/>
        <v>8.000000000000004</v>
      </c>
      <c r="AC10" s="13">
        <f t="shared" si="3"/>
        <v>9.513656920021772</v>
      </c>
      <c r="AD10" s="13">
        <f t="shared" si="3"/>
        <v>10.079368399158993</v>
      </c>
    </row>
    <row r="11" spans="1:30" ht="11.25">
      <c r="A11" s="19"/>
      <c r="B11" s="11">
        <f t="shared" si="4"/>
        <v>2.297396709994071</v>
      </c>
      <c r="C11" s="13">
        <f t="shared" si="0"/>
        <v>0.4558612442791085</v>
      </c>
      <c r="D11" s="13">
        <f t="shared" si="0"/>
        <v>0.482968164462423</v>
      </c>
      <c r="E11" s="13">
        <f t="shared" si="1"/>
        <v>0.5743491774985178</v>
      </c>
      <c r="F11" s="13">
        <f t="shared" si="2"/>
        <v>0.683020128377198</v>
      </c>
      <c r="G11" s="13">
        <f t="shared" si="2"/>
        <v>0.7236346187201895</v>
      </c>
      <c r="H11" s="13">
        <f t="shared" si="2"/>
        <v>0.8122523963562359</v>
      </c>
      <c r="I11" s="13">
        <f t="shared" si="2"/>
        <v>0.9117224885582175</v>
      </c>
      <c r="J11" s="13">
        <f t="shared" si="2"/>
        <v>0.965936328924846</v>
      </c>
      <c r="K11" s="13">
        <f t="shared" si="2"/>
        <v>1.1486983549970355</v>
      </c>
      <c r="L11" s="13">
        <f t="shared" si="2"/>
        <v>1.366040256754396</v>
      </c>
      <c r="M11" s="13">
        <f t="shared" si="2"/>
        <v>1.4472692374403788</v>
      </c>
      <c r="N11" s="13">
        <f t="shared" si="2"/>
        <v>1.6245047927124716</v>
      </c>
      <c r="O11" s="13">
        <f t="shared" si="2"/>
        <v>1.8234449771164343</v>
      </c>
      <c r="P11" s="16">
        <f t="shared" si="2"/>
        <v>1.931872657849692</v>
      </c>
      <c r="Q11" s="13">
        <f t="shared" si="2"/>
        <v>2.732080513508792</v>
      </c>
      <c r="R11" s="13">
        <f t="shared" si="2"/>
        <v>2.8945384748807577</v>
      </c>
      <c r="S11" s="13">
        <f t="shared" si="2"/>
        <v>3.2490095854249437</v>
      </c>
      <c r="T11" s="13">
        <f t="shared" si="2"/>
        <v>3.6468899542328685</v>
      </c>
      <c r="U11" s="13">
        <f t="shared" si="2"/>
        <v>3.8637453156993837</v>
      </c>
      <c r="V11" s="13">
        <f t="shared" si="3"/>
        <v>4.594793419988142</v>
      </c>
      <c r="W11" s="13">
        <f t="shared" si="3"/>
        <v>5.464161027017584</v>
      </c>
      <c r="X11" s="13">
        <f t="shared" si="3"/>
        <v>5.789076949761514</v>
      </c>
      <c r="Y11" s="13">
        <f t="shared" si="3"/>
        <v>6.4980191708498865</v>
      </c>
      <c r="Z11" s="13">
        <f t="shared" si="3"/>
        <v>7.293779908465736</v>
      </c>
      <c r="AA11" s="13">
        <f t="shared" si="3"/>
        <v>7.7274906313987675</v>
      </c>
      <c r="AB11" s="13">
        <f t="shared" si="3"/>
        <v>9.189586839976284</v>
      </c>
      <c r="AC11" s="13">
        <f t="shared" si="3"/>
        <v>10.928322054035169</v>
      </c>
      <c r="AD11" s="13">
        <f t="shared" si="3"/>
        <v>11.578153899523032</v>
      </c>
    </row>
    <row r="12" spans="1:30" ht="11.25">
      <c r="A12" s="19"/>
      <c r="B12" s="11">
        <f t="shared" si="4"/>
        <v>2.63901582154579</v>
      </c>
      <c r="C12" s="13">
        <f t="shared" si="0"/>
        <v>0.5236470614103136</v>
      </c>
      <c r="D12" s="13">
        <f t="shared" si="0"/>
        <v>0.5547847360339229</v>
      </c>
      <c r="E12" s="13">
        <f t="shared" si="1"/>
        <v>0.6597539553864475</v>
      </c>
      <c r="F12" s="13">
        <f t="shared" si="2"/>
        <v>0.7845840978967512</v>
      </c>
      <c r="G12" s="13">
        <f t="shared" si="2"/>
        <v>0.8312378961427884</v>
      </c>
      <c r="H12" s="13">
        <f t="shared" si="2"/>
        <v>0.9330329915368081</v>
      </c>
      <c r="I12" s="13">
        <f t="shared" si="2"/>
        <v>1.0472941228206276</v>
      </c>
      <c r="J12" s="13">
        <f t="shared" si="2"/>
        <v>1.1095694720678457</v>
      </c>
      <c r="K12" s="13">
        <f t="shared" si="2"/>
        <v>1.319507910772895</v>
      </c>
      <c r="L12" s="13">
        <f t="shared" si="2"/>
        <v>1.5691681957935024</v>
      </c>
      <c r="M12" s="13">
        <f t="shared" si="2"/>
        <v>1.6624757922855766</v>
      </c>
      <c r="N12" s="13">
        <f t="shared" si="2"/>
        <v>1.866065983073616</v>
      </c>
      <c r="O12" s="13">
        <f t="shared" si="2"/>
        <v>2.094588245641255</v>
      </c>
      <c r="P12" s="16">
        <f t="shared" si="2"/>
        <v>2.2191389441356915</v>
      </c>
      <c r="Q12" s="13">
        <f t="shared" si="2"/>
        <v>3.138336391587005</v>
      </c>
      <c r="R12" s="13">
        <f t="shared" si="2"/>
        <v>3.3249515845711533</v>
      </c>
      <c r="S12" s="13">
        <f t="shared" si="2"/>
        <v>3.7321319661472323</v>
      </c>
      <c r="T12" s="13">
        <f t="shared" si="2"/>
        <v>4.18917649128251</v>
      </c>
      <c r="U12" s="13">
        <f t="shared" si="2"/>
        <v>4.438277888271383</v>
      </c>
      <c r="V12" s="13">
        <f t="shared" si="3"/>
        <v>5.27803164309158</v>
      </c>
      <c r="W12" s="13">
        <f t="shared" si="3"/>
        <v>6.27667278317401</v>
      </c>
      <c r="X12" s="13">
        <f t="shared" si="3"/>
        <v>6.649903169142306</v>
      </c>
      <c r="Y12" s="13">
        <f t="shared" si="3"/>
        <v>7.464263932294464</v>
      </c>
      <c r="Z12" s="13">
        <f t="shared" si="3"/>
        <v>8.378352982565017</v>
      </c>
      <c r="AA12" s="13">
        <f t="shared" si="3"/>
        <v>8.876555776542766</v>
      </c>
      <c r="AB12" s="13">
        <f t="shared" si="3"/>
        <v>10.55606328618316</v>
      </c>
      <c r="AC12" s="13">
        <f t="shared" si="3"/>
        <v>12.55334556634802</v>
      </c>
      <c r="AD12" s="13">
        <f t="shared" si="3"/>
        <v>13.299806338284615</v>
      </c>
    </row>
    <row r="13" spans="1:30" ht="11.25">
      <c r="A13" s="19"/>
      <c r="B13" s="11">
        <f t="shared" si="4"/>
        <v>3.031433133020798</v>
      </c>
      <c r="C13" s="13">
        <f t="shared" si="0"/>
        <v>0.6015125180410587</v>
      </c>
      <c r="D13" s="13">
        <f t="shared" si="0"/>
        <v>0.6372803136596316</v>
      </c>
      <c r="E13" s="13">
        <f t="shared" si="1"/>
        <v>0.7578582832551995</v>
      </c>
      <c r="F13" s="13">
        <f t="shared" si="2"/>
        <v>0.9012504626108309</v>
      </c>
      <c r="G13" s="13">
        <f t="shared" si="2"/>
        <v>0.9548416039104174</v>
      </c>
      <c r="H13" s="13">
        <f t="shared" si="2"/>
        <v>1.071773462536294</v>
      </c>
      <c r="I13" s="13">
        <f t="shared" si="2"/>
        <v>1.2030250360821177</v>
      </c>
      <c r="J13" s="13">
        <f t="shared" si="2"/>
        <v>1.2745606273192631</v>
      </c>
      <c r="K13" s="13">
        <f t="shared" si="2"/>
        <v>1.515716566510399</v>
      </c>
      <c r="L13" s="13">
        <f t="shared" si="2"/>
        <v>1.8025009252216617</v>
      </c>
      <c r="M13" s="13">
        <f t="shared" si="2"/>
        <v>1.9096832078208343</v>
      </c>
      <c r="N13" s="13">
        <f t="shared" si="2"/>
        <v>2.1435469250725876</v>
      </c>
      <c r="O13" s="13">
        <f t="shared" si="2"/>
        <v>2.4060500721642346</v>
      </c>
      <c r="P13" s="16">
        <f t="shared" si="2"/>
        <v>2.5491212546385262</v>
      </c>
      <c r="Q13" s="13">
        <f t="shared" si="2"/>
        <v>3.6050018504433234</v>
      </c>
      <c r="R13" s="13">
        <f t="shared" si="2"/>
        <v>3.8193664156416687</v>
      </c>
      <c r="S13" s="13">
        <f t="shared" si="2"/>
        <v>4.287093850145176</v>
      </c>
      <c r="T13" s="13">
        <f t="shared" si="2"/>
        <v>4.812100144328469</v>
      </c>
      <c r="U13" s="13">
        <f t="shared" si="2"/>
        <v>5.098242509277052</v>
      </c>
      <c r="V13" s="13">
        <f t="shared" si="3"/>
        <v>6.062866266041596</v>
      </c>
      <c r="W13" s="13">
        <f t="shared" si="3"/>
        <v>7.210003700886647</v>
      </c>
      <c r="X13" s="13">
        <f t="shared" si="3"/>
        <v>7.6387328312833365</v>
      </c>
      <c r="Y13" s="13">
        <f t="shared" si="3"/>
        <v>8.57418770029035</v>
      </c>
      <c r="Z13" s="13">
        <f t="shared" si="3"/>
        <v>9.624200288656938</v>
      </c>
      <c r="AA13" s="13">
        <f t="shared" si="3"/>
        <v>10.196485018554103</v>
      </c>
      <c r="AB13" s="13">
        <f t="shared" si="3"/>
        <v>12.125732532083193</v>
      </c>
      <c r="AC13" s="13">
        <f t="shared" si="3"/>
        <v>14.420007401773294</v>
      </c>
      <c r="AD13" s="13">
        <f t="shared" si="3"/>
        <v>15.277465662566678</v>
      </c>
    </row>
    <row r="14" spans="1:30" ht="11.25">
      <c r="A14" s="19"/>
      <c r="B14" s="11">
        <f t="shared" si="4"/>
        <v>3.482202253184499</v>
      </c>
      <c r="C14" s="13">
        <f t="shared" si="0"/>
        <v>0.6909564399838884</v>
      </c>
      <c r="D14" s="13">
        <f t="shared" si="0"/>
        <v>0.7320428479728133</v>
      </c>
      <c r="E14" s="13">
        <f t="shared" si="1"/>
        <v>0.8705505632961248</v>
      </c>
      <c r="F14" s="13">
        <f t="shared" si="2"/>
        <v>1.0352649238413782</v>
      </c>
      <c r="G14" s="13">
        <f t="shared" si="2"/>
        <v>1.096824979694627</v>
      </c>
      <c r="H14" s="13">
        <f t="shared" si="2"/>
        <v>1.2311444133449172</v>
      </c>
      <c r="I14" s="13">
        <f t="shared" si="2"/>
        <v>1.3819128799677773</v>
      </c>
      <c r="J14" s="13">
        <f t="shared" si="2"/>
        <v>1.4640856959456265</v>
      </c>
      <c r="K14" s="13">
        <f t="shared" si="2"/>
        <v>1.7411011265922496</v>
      </c>
      <c r="L14" s="13">
        <f t="shared" si="2"/>
        <v>2.0705298476827565</v>
      </c>
      <c r="M14" s="13">
        <f t="shared" si="2"/>
        <v>2.1936499593892536</v>
      </c>
      <c r="N14" s="13">
        <f t="shared" si="2"/>
        <v>2.4622888266898344</v>
      </c>
      <c r="O14" s="13">
        <f t="shared" si="2"/>
        <v>2.7638257599355542</v>
      </c>
      <c r="P14" s="16">
        <f t="shared" si="2"/>
        <v>2.928171391891253</v>
      </c>
      <c r="Q14" s="13">
        <f t="shared" si="2"/>
        <v>4.141059695365513</v>
      </c>
      <c r="R14" s="13">
        <f t="shared" si="2"/>
        <v>4.387299918778507</v>
      </c>
      <c r="S14" s="13">
        <f t="shared" si="2"/>
        <v>4.924577653379669</v>
      </c>
      <c r="T14" s="13">
        <f t="shared" si="2"/>
        <v>5.5276515198711085</v>
      </c>
      <c r="U14" s="13">
        <f t="shared" si="2"/>
        <v>5.856342783782506</v>
      </c>
      <c r="V14" s="13">
        <f t="shared" si="3"/>
        <v>6.964404506368998</v>
      </c>
      <c r="W14" s="13">
        <f t="shared" si="3"/>
        <v>8.282119390731026</v>
      </c>
      <c r="X14" s="13">
        <f t="shared" si="3"/>
        <v>8.774599837557012</v>
      </c>
      <c r="Y14" s="13">
        <f t="shared" si="3"/>
        <v>9.849155306759338</v>
      </c>
      <c r="Z14" s="13">
        <f t="shared" si="3"/>
        <v>11.055303039742215</v>
      </c>
      <c r="AA14" s="13">
        <f t="shared" si="3"/>
        <v>11.712685567565012</v>
      </c>
      <c r="AB14" s="13">
        <f t="shared" si="3"/>
        <v>13.928809012737997</v>
      </c>
      <c r="AC14" s="13">
        <f t="shared" si="3"/>
        <v>16.564238781462052</v>
      </c>
      <c r="AD14" s="13">
        <f t="shared" si="3"/>
        <v>17.549199675114032</v>
      </c>
    </row>
    <row r="15" spans="1:30" ht="11.25">
      <c r="A15" s="19"/>
      <c r="B15" s="11">
        <f t="shared" si="4"/>
        <v>4.0000000000000036</v>
      </c>
      <c r="C15" s="13">
        <f t="shared" si="0"/>
        <v>0.7937005259841002</v>
      </c>
      <c r="D15" s="13">
        <f t="shared" si="0"/>
        <v>0.8408964152537154</v>
      </c>
      <c r="E15" s="13">
        <f t="shared" si="1"/>
        <v>1.0000000000000009</v>
      </c>
      <c r="F15" s="13">
        <f t="shared" si="2"/>
        <v>1.1892071150027221</v>
      </c>
      <c r="G15" s="13">
        <f t="shared" si="2"/>
        <v>1.2599210498948745</v>
      </c>
      <c r="H15" s="13">
        <f t="shared" si="2"/>
        <v>1.4142135623730965</v>
      </c>
      <c r="I15" s="13">
        <f t="shared" si="2"/>
        <v>1.5874010519682011</v>
      </c>
      <c r="J15" s="13">
        <f t="shared" si="2"/>
        <v>1.6817928305074308</v>
      </c>
      <c r="K15" s="13">
        <f t="shared" si="2"/>
        <v>2.0000000000000018</v>
      </c>
      <c r="L15" s="13">
        <f t="shared" si="2"/>
        <v>2.3784142300054443</v>
      </c>
      <c r="M15" s="13">
        <f t="shared" si="2"/>
        <v>2.5198420997897486</v>
      </c>
      <c r="N15" s="13">
        <f t="shared" si="2"/>
        <v>2.8284271247461925</v>
      </c>
      <c r="O15" s="13">
        <f t="shared" si="2"/>
        <v>3.1748021039364014</v>
      </c>
      <c r="P15" s="16">
        <f t="shared" si="2"/>
        <v>3.3635856610148616</v>
      </c>
      <c r="Q15" s="13">
        <f t="shared" si="2"/>
        <v>4.7568284600108885</v>
      </c>
      <c r="R15" s="13">
        <f t="shared" si="2"/>
        <v>5.039684199579497</v>
      </c>
      <c r="S15" s="13">
        <f t="shared" si="2"/>
        <v>5.656854249492386</v>
      </c>
      <c r="T15" s="13">
        <f t="shared" si="2"/>
        <v>6.349604207872803</v>
      </c>
      <c r="U15" s="13">
        <f t="shared" si="2"/>
        <v>6.727171322029722</v>
      </c>
      <c r="V15" s="13">
        <f t="shared" si="3"/>
        <v>8.000000000000007</v>
      </c>
      <c r="W15" s="13">
        <f t="shared" si="3"/>
        <v>9.513656920021777</v>
      </c>
      <c r="X15" s="13">
        <f t="shared" si="3"/>
        <v>10.079368399158993</v>
      </c>
      <c r="Y15" s="13">
        <f t="shared" si="3"/>
        <v>11.31370849898477</v>
      </c>
      <c r="Z15" s="13">
        <f t="shared" si="3"/>
        <v>12.699208415745604</v>
      </c>
      <c r="AA15" s="13">
        <f t="shared" si="3"/>
        <v>13.454342644059444</v>
      </c>
      <c r="AB15" s="13">
        <f t="shared" si="3"/>
        <v>16.000000000000014</v>
      </c>
      <c r="AC15" s="13">
        <f t="shared" si="3"/>
        <v>19.027313840043554</v>
      </c>
      <c r="AD15" s="13">
        <f t="shared" si="3"/>
        <v>20.158736798317992</v>
      </c>
    </row>
    <row r="16" spans="1:30" ht="11.25">
      <c r="A16" s="19"/>
      <c r="B16" s="11">
        <f t="shared" si="4"/>
        <v>4.594793419988145</v>
      </c>
      <c r="C16" s="13">
        <f t="shared" si="0"/>
        <v>0.9117224885582176</v>
      </c>
      <c r="D16" s="13">
        <f t="shared" si="0"/>
        <v>0.9659363289248466</v>
      </c>
      <c r="E16" s="13">
        <f t="shared" si="1"/>
        <v>1.1486983549970362</v>
      </c>
      <c r="F16" s="13">
        <f t="shared" si="2"/>
        <v>1.366040256754397</v>
      </c>
      <c r="G16" s="13">
        <f t="shared" si="2"/>
        <v>1.44726923744038</v>
      </c>
      <c r="H16" s="13">
        <f t="shared" si="2"/>
        <v>1.624504792712473</v>
      </c>
      <c r="I16" s="13">
        <f t="shared" si="2"/>
        <v>1.8234449771164358</v>
      </c>
      <c r="J16" s="13">
        <f t="shared" si="2"/>
        <v>1.9318726578496932</v>
      </c>
      <c r="K16" s="13">
        <f t="shared" si="2"/>
        <v>2.2973967099940724</v>
      </c>
      <c r="L16" s="13">
        <f t="shared" si="2"/>
        <v>2.732080513508794</v>
      </c>
      <c r="M16" s="13">
        <f t="shared" si="2"/>
        <v>2.8945384748807594</v>
      </c>
      <c r="N16" s="13">
        <f t="shared" si="2"/>
        <v>3.249009585424945</v>
      </c>
      <c r="O16" s="13">
        <f t="shared" si="2"/>
        <v>3.6468899542328708</v>
      </c>
      <c r="P16" s="16">
        <f t="shared" si="2"/>
        <v>3.8637453156993864</v>
      </c>
      <c r="Q16" s="13">
        <f t="shared" si="2"/>
        <v>5.464161027017588</v>
      </c>
      <c r="R16" s="13">
        <f t="shared" si="2"/>
        <v>5.789076949761519</v>
      </c>
      <c r="S16" s="13">
        <f t="shared" si="2"/>
        <v>6.498019170849892</v>
      </c>
      <c r="T16" s="13">
        <f t="shared" si="2"/>
        <v>7.2937799084657415</v>
      </c>
      <c r="U16" s="13">
        <f t="shared" si="2"/>
        <v>7.727490631398772</v>
      </c>
      <c r="V16" s="13">
        <f t="shared" si="3"/>
        <v>9.18958683997629</v>
      </c>
      <c r="W16" s="13">
        <f t="shared" si="3"/>
        <v>10.928322054035176</v>
      </c>
      <c r="X16" s="13">
        <f t="shared" si="3"/>
        <v>11.578153899523034</v>
      </c>
      <c r="Y16" s="13">
        <f t="shared" si="3"/>
        <v>12.99603834169978</v>
      </c>
      <c r="Z16" s="13">
        <f t="shared" si="3"/>
        <v>14.587559816931481</v>
      </c>
      <c r="AA16" s="13">
        <f t="shared" si="3"/>
        <v>15.454981262797544</v>
      </c>
      <c r="AB16" s="13">
        <f t="shared" si="3"/>
        <v>18.37917367995258</v>
      </c>
      <c r="AC16" s="13">
        <f t="shared" si="3"/>
        <v>21.856644108070352</v>
      </c>
      <c r="AD16" s="13">
        <f t="shared" si="3"/>
        <v>23.15630779904608</v>
      </c>
    </row>
    <row r="17" spans="1:30" ht="11.25">
      <c r="A17" s="19"/>
      <c r="B17" s="11">
        <f t="shared" si="4"/>
        <v>5.278031643091583</v>
      </c>
      <c r="C17" s="13">
        <f t="shared" si="0"/>
        <v>1.0472941228206276</v>
      </c>
      <c r="D17" s="13">
        <f t="shared" si="0"/>
        <v>1.1095694720678464</v>
      </c>
      <c r="E17" s="13">
        <f t="shared" si="1"/>
        <v>1.3195079107728958</v>
      </c>
      <c r="F17" s="13">
        <f t="shared" si="2"/>
        <v>1.5691681957935033</v>
      </c>
      <c r="G17" s="13">
        <f t="shared" si="2"/>
        <v>1.6624757922855777</v>
      </c>
      <c r="H17" s="13">
        <f t="shared" si="2"/>
        <v>1.866065983073617</v>
      </c>
      <c r="I17" s="13">
        <f t="shared" si="2"/>
        <v>2.094588245641256</v>
      </c>
      <c r="J17" s="13">
        <f t="shared" si="2"/>
        <v>2.219138944135693</v>
      </c>
      <c r="K17" s="13">
        <f t="shared" si="2"/>
        <v>2.6390158215457915</v>
      </c>
      <c r="L17" s="13">
        <f t="shared" si="2"/>
        <v>3.1383363915870066</v>
      </c>
      <c r="M17" s="13">
        <f t="shared" si="2"/>
        <v>3.324951584571155</v>
      </c>
      <c r="N17" s="13">
        <f t="shared" si="2"/>
        <v>3.7321319661472336</v>
      </c>
      <c r="O17" s="13">
        <f t="shared" si="2"/>
        <v>4.189176491282511</v>
      </c>
      <c r="P17" s="16">
        <f t="shared" si="2"/>
        <v>4.438277888271386</v>
      </c>
      <c r="Q17" s="13">
        <f t="shared" si="2"/>
        <v>6.276672783174013</v>
      </c>
      <c r="R17" s="13">
        <f t="shared" si="2"/>
        <v>6.64990316914231</v>
      </c>
      <c r="S17" s="13">
        <f t="shared" si="2"/>
        <v>7.464263932294468</v>
      </c>
      <c r="T17" s="13">
        <f t="shared" si="2"/>
        <v>8.378352982565023</v>
      </c>
      <c r="U17" s="13">
        <f t="shared" si="2"/>
        <v>8.87655577654277</v>
      </c>
      <c r="V17" s="13">
        <f t="shared" si="3"/>
        <v>10.556063286183166</v>
      </c>
      <c r="W17" s="13">
        <f t="shared" si="3"/>
        <v>12.553345566348026</v>
      </c>
      <c r="X17" s="13">
        <f t="shared" si="3"/>
        <v>13.299806338284617</v>
      </c>
      <c r="Y17" s="13">
        <f t="shared" si="3"/>
        <v>14.928527864588935</v>
      </c>
      <c r="Z17" s="13">
        <f t="shared" si="3"/>
        <v>16.756705965130042</v>
      </c>
      <c r="AA17" s="13">
        <f t="shared" si="3"/>
        <v>17.75311155308554</v>
      </c>
      <c r="AB17" s="13">
        <f t="shared" si="3"/>
        <v>21.112126572366332</v>
      </c>
      <c r="AC17" s="13">
        <f t="shared" si="3"/>
        <v>25.106691132696053</v>
      </c>
      <c r="AD17" s="13">
        <f t="shared" si="3"/>
        <v>26.599612676569244</v>
      </c>
    </row>
    <row r="18" spans="1:30" ht="11.25">
      <c r="A18" s="19"/>
      <c r="B18" s="11">
        <f t="shared" si="4"/>
        <v>6.0628662660416</v>
      </c>
      <c r="C18" s="13">
        <f t="shared" si="0"/>
        <v>1.203025036082118</v>
      </c>
      <c r="D18" s="13">
        <f t="shared" si="0"/>
        <v>1.2745606273192638</v>
      </c>
      <c r="E18" s="13">
        <f t="shared" si="1"/>
        <v>1.5157165665104</v>
      </c>
      <c r="F18" s="13">
        <f t="shared" si="2"/>
        <v>1.8025009252216626</v>
      </c>
      <c r="G18" s="13">
        <f t="shared" si="2"/>
        <v>1.909683207820836</v>
      </c>
      <c r="H18" s="13">
        <f t="shared" si="2"/>
        <v>2.1435469250725894</v>
      </c>
      <c r="I18" s="13">
        <f t="shared" si="2"/>
        <v>2.406050072164237</v>
      </c>
      <c r="J18" s="13">
        <f t="shared" si="2"/>
        <v>2.5491212546385276</v>
      </c>
      <c r="K18" s="13">
        <f t="shared" si="2"/>
        <v>3.0314331330208</v>
      </c>
      <c r="L18" s="13">
        <f t="shared" si="2"/>
        <v>3.605001850443325</v>
      </c>
      <c r="M18" s="13">
        <f t="shared" si="2"/>
        <v>3.819366415641671</v>
      </c>
      <c r="N18" s="13">
        <f t="shared" si="2"/>
        <v>4.287093850145178</v>
      </c>
      <c r="O18" s="13">
        <f t="shared" si="2"/>
        <v>4.812100144328472</v>
      </c>
      <c r="P18" s="16">
        <f t="shared" si="2"/>
        <v>5.098242509277055</v>
      </c>
      <c r="Q18" s="13">
        <f t="shared" si="2"/>
        <v>7.21000370088665</v>
      </c>
      <c r="R18" s="13">
        <f t="shared" si="2"/>
        <v>7.638732831283342</v>
      </c>
      <c r="S18" s="13">
        <f t="shared" si="2"/>
        <v>8.574187700290357</v>
      </c>
      <c r="T18" s="13">
        <f t="shared" si="2"/>
        <v>9.624200288656944</v>
      </c>
      <c r="U18" s="13">
        <f t="shared" si="2"/>
        <v>10.19648501855411</v>
      </c>
      <c r="V18" s="13">
        <f t="shared" si="3"/>
        <v>12.1257325320832</v>
      </c>
      <c r="W18" s="13">
        <f t="shared" si="3"/>
        <v>14.4200074017733</v>
      </c>
      <c r="X18" s="13">
        <f t="shared" si="3"/>
        <v>15.277465662566682</v>
      </c>
      <c r="Y18" s="13">
        <f t="shared" si="3"/>
        <v>17.14837540058071</v>
      </c>
      <c r="Z18" s="13">
        <f t="shared" si="3"/>
        <v>19.248400577313888</v>
      </c>
      <c r="AA18" s="13">
        <f t="shared" si="3"/>
        <v>20.39297003710822</v>
      </c>
      <c r="AB18" s="13">
        <f t="shared" si="3"/>
        <v>24.2514650641664</v>
      </c>
      <c r="AC18" s="13">
        <f t="shared" si="3"/>
        <v>28.8400148035466</v>
      </c>
      <c r="AD18" s="13">
        <f t="shared" si="3"/>
        <v>30.554931325133374</v>
      </c>
    </row>
    <row r="19" spans="1:30" ht="11.25">
      <c r="A19" s="19"/>
      <c r="B19" s="11">
        <f t="shared" si="4"/>
        <v>6.964404506369003</v>
      </c>
      <c r="C19" s="13">
        <f t="shared" si="0"/>
        <v>1.3819128799677778</v>
      </c>
      <c r="D19" s="13">
        <f t="shared" si="0"/>
        <v>1.4640856959456277</v>
      </c>
      <c r="E19" s="13">
        <f t="shared" si="1"/>
        <v>1.7411011265922507</v>
      </c>
      <c r="F19" s="13">
        <f t="shared" si="2"/>
        <v>2.070529847682758</v>
      </c>
      <c r="G19" s="13">
        <f t="shared" si="2"/>
        <v>2.1936499593892553</v>
      </c>
      <c r="H19" s="13">
        <f t="shared" si="2"/>
        <v>2.462288826689836</v>
      </c>
      <c r="I19" s="13">
        <f t="shared" si="2"/>
        <v>2.7638257599355565</v>
      </c>
      <c r="J19" s="13">
        <f t="shared" si="2"/>
        <v>2.9281713918912553</v>
      </c>
      <c r="K19" s="13">
        <f t="shared" si="2"/>
        <v>3.4822022531845014</v>
      </c>
      <c r="L19" s="13">
        <f t="shared" si="2"/>
        <v>4.141059695365516</v>
      </c>
      <c r="M19" s="13">
        <f t="shared" si="2"/>
        <v>4.38729991877851</v>
      </c>
      <c r="N19" s="13">
        <f t="shared" si="2"/>
        <v>4.9245776533796715</v>
      </c>
      <c r="O19" s="13">
        <f t="shared" si="2"/>
        <v>5.527651519871112</v>
      </c>
      <c r="P19" s="16">
        <f t="shared" si="2"/>
        <v>5.856342783782511</v>
      </c>
      <c r="Q19" s="13">
        <f t="shared" si="2"/>
        <v>8.282119390731031</v>
      </c>
      <c r="R19" s="13">
        <f t="shared" si="2"/>
        <v>8.77459983755702</v>
      </c>
      <c r="S19" s="13">
        <f t="shared" si="2"/>
        <v>9.849155306759345</v>
      </c>
      <c r="T19" s="13">
        <f t="shared" si="2"/>
        <v>11.055303039742224</v>
      </c>
      <c r="U19" s="13">
        <f t="shared" si="2"/>
        <v>11.71268556756502</v>
      </c>
      <c r="V19" s="13">
        <f t="shared" si="3"/>
        <v>13.928809012738006</v>
      </c>
      <c r="W19" s="13">
        <f t="shared" si="3"/>
        <v>16.564238781462063</v>
      </c>
      <c r="X19" s="13">
        <f t="shared" si="3"/>
        <v>17.549199675114036</v>
      </c>
      <c r="Y19" s="13">
        <f t="shared" si="3"/>
        <v>19.698310613518686</v>
      </c>
      <c r="Z19" s="13">
        <f t="shared" si="3"/>
        <v>22.110606079484445</v>
      </c>
      <c r="AA19" s="13">
        <f t="shared" si="3"/>
        <v>23.42537113513004</v>
      </c>
      <c r="AB19" s="13">
        <f t="shared" si="3"/>
        <v>27.85761802547601</v>
      </c>
      <c r="AC19" s="13">
        <f t="shared" si="3"/>
        <v>33.128477562924125</v>
      </c>
      <c r="AD19" s="13">
        <f t="shared" si="3"/>
        <v>35.098399350228085</v>
      </c>
    </row>
    <row r="20" spans="1:30" ht="11.25">
      <c r="A20" s="19"/>
      <c r="B20" s="11">
        <f t="shared" si="4"/>
        <v>8.000000000000012</v>
      </c>
      <c r="C20" s="13">
        <f t="shared" si="0"/>
        <v>1.5874010519682016</v>
      </c>
      <c r="D20" s="13">
        <f t="shared" si="0"/>
        <v>1.681792830507432</v>
      </c>
      <c r="E20" s="13">
        <f t="shared" si="1"/>
        <v>2.000000000000003</v>
      </c>
      <c r="F20" s="13">
        <f t="shared" si="2"/>
        <v>2.3784142300054456</v>
      </c>
      <c r="G20" s="13">
        <f t="shared" si="2"/>
        <v>2.519842099789751</v>
      </c>
      <c r="H20" s="13">
        <f t="shared" si="2"/>
        <v>2.8284271247461947</v>
      </c>
      <c r="I20" s="13">
        <f t="shared" si="2"/>
        <v>3.1748021039364045</v>
      </c>
      <c r="J20" s="13">
        <f t="shared" si="2"/>
        <v>3.363585661014864</v>
      </c>
      <c r="K20" s="13">
        <f t="shared" si="2"/>
        <v>4.000000000000006</v>
      </c>
      <c r="L20" s="13">
        <f t="shared" si="2"/>
        <v>4.756828460010891</v>
      </c>
      <c r="M20" s="13">
        <f t="shared" si="2"/>
        <v>5.039684199579501</v>
      </c>
      <c r="N20" s="13">
        <f t="shared" si="2"/>
        <v>5.656854249492389</v>
      </c>
      <c r="O20" s="13">
        <f t="shared" si="2"/>
        <v>6.349604207872807</v>
      </c>
      <c r="P20" s="16">
        <f t="shared" si="2"/>
        <v>6.727171322029728</v>
      </c>
      <c r="Q20" s="13">
        <f t="shared" si="2"/>
        <v>9.513656920021782</v>
      </c>
      <c r="R20" s="13">
        <f t="shared" si="2"/>
        <v>10.079368399159002</v>
      </c>
      <c r="S20" s="13">
        <f t="shared" si="2"/>
        <v>11.313708498984779</v>
      </c>
      <c r="T20" s="13">
        <f t="shared" si="2"/>
        <v>12.699208415745614</v>
      </c>
      <c r="U20" s="13">
        <f aca="true" t="shared" si="5" ref="U20:AD35">old_time*2^diaph</f>
        <v>13.454342644059453</v>
      </c>
      <c r="V20" s="13">
        <f t="shared" si="3"/>
        <v>16.000000000000025</v>
      </c>
      <c r="W20" s="13">
        <f t="shared" si="3"/>
        <v>19.027313840043565</v>
      </c>
      <c r="X20" s="13">
        <f t="shared" si="3"/>
        <v>20.158736798318</v>
      </c>
      <c r="Y20" s="13">
        <f t="shared" si="3"/>
        <v>22.627416997969554</v>
      </c>
      <c r="Z20" s="13">
        <f t="shared" si="3"/>
        <v>25.398416831491225</v>
      </c>
      <c r="AA20" s="13">
        <f t="shared" si="3"/>
        <v>26.908685288118907</v>
      </c>
      <c r="AB20" s="13">
        <f t="shared" si="3"/>
        <v>32.00000000000005</v>
      </c>
      <c r="AC20" s="13">
        <f t="shared" si="3"/>
        <v>38.05462768008713</v>
      </c>
      <c r="AD20" s="13">
        <f t="shared" si="3"/>
        <v>40.31747359663601</v>
      </c>
    </row>
    <row r="21" spans="1:30" ht="11.25">
      <c r="A21" s="19"/>
      <c r="B21" s="11">
        <f t="shared" si="4"/>
        <v>9.189586839976295</v>
      </c>
      <c r="C21" s="13">
        <f t="shared" si="0"/>
        <v>1.8234449771164363</v>
      </c>
      <c r="D21" s="13">
        <f t="shared" si="0"/>
        <v>1.9318726578496943</v>
      </c>
      <c r="E21" s="13">
        <f t="shared" si="1"/>
        <v>2.2973967099940737</v>
      </c>
      <c r="F21" s="13">
        <f aca="true" t="shared" si="6" ref="F21:T21">old_time*2^diaph</f>
        <v>2.7320805135087953</v>
      </c>
      <c r="G21" s="13">
        <f t="shared" si="6"/>
        <v>2.894538474880761</v>
      </c>
      <c r="H21" s="13">
        <f t="shared" si="6"/>
        <v>3.2490095854249477</v>
      </c>
      <c r="I21" s="13">
        <f t="shared" si="6"/>
        <v>3.646889954232874</v>
      </c>
      <c r="J21" s="13">
        <f t="shared" si="6"/>
        <v>3.8637453156993886</v>
      </c>
      <c r="K21" s="13">
        <f t="shared" si="6"/>
        <v>4.5947934199881475</v>
      </c>
      <c r="L21" s="13">
        <f t="shared" si="6"/>
        <v>5.464161027017591</v>
      </c>
      <c r="M21" s="13">
        <f t="shared" si="6"/>
        <v>5.7890769497615215</v>
      </c>
      <c r="N21" s="13">
        <f t="shared" si="6"/>
        <v>6.498019170849894</v>
      </c>
      <c r="O21" s="13">
        <f t="shared" si="6"/>
        <v>7.293779908465746</v>
      </c>
      <c r="P21" s="16">
        <f t="shared" si="6"/>
        <v>7.727490631398777</v>
      </c>
      <c r="Q21" s="13">
        <f t="shared" si="6"/>
        <v>10.928322054035181</v>
      </c>
      <c r="R21" s="13">
        <f t="shared" si="6"/>
        <v>11.578153899523043</v>
      </c>
      <c r="S21" s="13">
        <f t="shared" si="6"/>
        <v>12.99603834169979</v>
      </c>
      <c r="T21" s="13">
        <f t="shared" si="6"/>
        <v>14.587559816931492</v>
      </c>
      <c r="U21" s="13">
        <f t="shared" si="5"/>
        <v>15.454981262797553</v>
      </c>
      <c r="V21" s="13">
        <f t="shared" si="5"/>
        <v>18.37917367995259</v>
      </c>
      <c r="W21" s="13">
        <f t="shared" si="5"/>
        <v>21.856644108070363</v>
      </c>
      <c r="X21" s="13">
        <f t="shared" si="5"/>
        <v>23.156307799046083</v>
      </c>
      <c r="Y21" s="13">
        <f t="shared" si="5"/>
        <v>25.992076683399578</v>
      </c>
      <c r="Z21" s="13">
        <f t="shared" si="5"/>
        <v>29.17511963386298</v>
      </c>
      <c r="AA21" s="13">
        <f t="shared" si="5"/>
        <v>30.909962525595105</v>
      </c>
      <c r="AB21" s="13">
        <f t="shared" si="5"/>
        <v>36.75834735990518</v>
      </c>
      <c r="AC21" s="13">
        <f t="shared" si="5"/>
        <v>43.713288216140725</v>
      </c>
      <c r="AD21" s="13">
        <f t="shared" si="5"/>
        <v>46.31261559809218</v>
      </c>
    </row>
    <row r="22" spans="1:30" ht="11.25">
      <c r="A22" s="19"/>
      <c r="B22" s="11">
        <f t="shared" si="4"/>
        <v>10.556063286183171</v>
      </c>
      <c r="C22" s="13">
        <f t="shared" si="0"/>
        <v>2.0945882456412566</v>
      </c>
      <c r="D22" s="13">
        <f t="shared" si="0"/>
        <v>2.2191389441356937</v>
      </c>
      <c r="E22" s="13">
        <f aca="true" t="shared" si="7" ref="E22:T37">old_time*2^diaph</f>
        <v>2.639015821545793</v>
      </c>
      <c r="F22" s="13">
        <f t="shared" si="7"/>
        <v>3.138336391587008</v>
      </c>
      <c r="G22" s="13">
        <f t="shared" si="7"/>
        <v>3.3249515845711572</v>
      </c>
      <c r="H22" s="13">
        <f t="shared" si="7"/>
        <v>3.732131966147236</v>
      </c>
      <c r="I22" s="13">
        <f t="shared" si="7"/>
        <v>4.189176491282515</v>
      </c>
      <c r="J22" s="13">
        <f t="shared" si="7"/>
        <v>4.438277888271387</v>
      </c>
      <c r="K22" s="13">
        <f t="shared" si="7"/>
        <v>5.278031643091586</v>
      </c>
      <c r="L22" s="13">
        <f t="shared" si="7"/>
        <v>6.276672783174016</v>
      </c>
      <c r="M22" s="13">
        <f t="shared" si="7"/>
        <v>6.649903169142314</v>
      </c>
      <c r="N22" s="13">
        <f t="shared" si="7"/>
        <v>7.464263932294471</v>
      </c>
      <c r="O22" s="13">
        <f t="shared" si="7"/>
        <v>8.378352982565026</v>
      </c>
      <c r="P22" s="16">
        <f t="shared" si="7"/>
        <v>8.876555776542775</v>
      </c>
      <c r="Q22" s="13">
        <f t="shared" si="7"/>
        <v>12.553345566348032</v>
      </c>
      <c r="R22" s="13">
        <f t="shared" si="7"/>
        <v>13.299806338284627</v>
      </c>
      <c r="S22" s="13">
        <f t="shared" si="7"/>
        <v>14.928527864588943</v>
      </c>
      <c r="T22" s="13">
        <f t="shared" si="7"/>
        <v>16.756705965130053</v>
      </c>
      <c r="U22" s="13">
        <f t="shared" si="5"/>
        <v>17.75311155308555</v>
      </c>
      <c r="V22" s="13">
        <f t="shared" si="5"/>
        <v>21.112126572366343</v>
      </c>
      <c r="W22" s="13">
        <f t="shared" si="5"/>
        <v>25.106691132696064</v>
      </c>
      <c r="X22" s="13">
        <f t="shared" si="5"/>
        <v>26.599612676569247</v>
      </c>
      <c r="Y22" s="13">
        <f t="shared" si="5"/>
        <v>29.857055729177883</v>
      </c>
      <c r="Z22" s="13">
        <f t="shared" si="5"/>
        <v>33.513411930260105</v>
      </c>
      <c r="AA22" s="13">
        <f t="shared" si="5"/>
        <v>35.5062231061711</v>
      </c>
      <c r="AB22" s="13">
        <f t="shared" si="5"/>
        <v>42.224253144732685</v>
      </c>
      <c r="AC22" s="13">
        <f t="shared" si="5"/>
        <v>50.21338226539213</v>
      </c>
      <c r="AD22" s="13">
        <f t="shared" si="5"/>
        <v>53.199225353138516</v>
      </c>
    </row>
    <row r="23" spans="1:30" ht="11.25">
      <c r="A23" s="19"/>
      <c r="B23" s="11">
        <f t="shared" si="4"/>
        <v>12.125732532083205</v>
      </c>
      <c r="C23" s="13">
        <f t="shared" si="0"/>
        <v>2.406050072164237</v>
      </c>
      <c r="D23" s="13">
        <f t="shared" si="0"/>
        <v>2.549121254638529</v>
      </c>
      <c r="E23" s="13">
        <f t="shared" si="7"/>
        <v>3.0314331330208013</v>
      </c>
      <c r="F23" s="13">
        <f t="shared" si="7"/>
        <v>3.605001850443327</v>
      </c>
      <c r="G23" s="13">
        <f t="shared" si="7"/>
        <v>3.8193664156416736</v>
      </c>
      <c r="H23" s="13">
        <f t="shared" si="7"/>
        <v>4.2870938501451805</v>
      </c>
      <c r="I23" s="13">
        <f t="shared" si="7"/>
        <v>4.812100144328475</v>
      </c>
      <c r="J23" s="13">
        <f t="shared" si="7"/>
        <v>5.098242509277058</v>
      </c>
      <c r="K23" s="13">
        <f t="shared" si="7"/>
        <v>6.062866266041603</v>
      </c>
      <c r="L23" s="13">
        <f t="shared" si="7"/>
        <v>7.210003700886654</v>
      </c>
      <c r="M23" s="13">
        <f t="shared" si="7"/>
        <v>7.638732831283345</v>
      </c>
      <c r="N23" s="13">
        <f t="shared" si="7"/>
        <v>8.57418770029036</v>
      </c>
      <c r="O23" s="13">
        <f t="shared" si="7"/>
        <v>9.624200288656949</v>
      </c>
      <c r="P23" s="16">
        <f t="shared" si="7"/>
        <v>10.196485018554116</v>
      </c>
      <c r="Q23" s="13">
        <f t="shared" si="7"/>
        <v>14.420007401773308</v>
      </c>
      <c r="R23" s="13">
        <f t="shared" si="7"/>
        <v>15.27746566256669</v>
      </c>
      <c r="S23" s="13">
        <f t="shared" si="7"/>
        <v>17.148375400580722</v>
      </c>
      <c r="T23" s="13">
        <f t="shared" si="7"/>
        <v>19.248400577313898</v>
      </c>
      <c r="U23" s="13">
        <f t="shared" si="5"/>
        <v>20.392970037108228</v>
      </c>
      <c r="V23" s="13">
        <f t="shared" si="5"/>
        <v>24.25146506416641</v>
      </c>
      <c r="W23" s="13">
        <f t="shared" si="5"/>
        <v>28.840014803546616</v>
      </c>
      <c r="X23" s="13">
        <f t="shared" si="5"/>
        <v>30.554931325133378</v>
      </c>
      <c r="Y23" s="13">
        <f t="shared" si="5"/>
        <v>34.29675080116144</v>
      </c>
      <c r="Z23" s="13">
        <f t="shared" si="5"/>
        <v>38.49680115462779</v>
      </c>
      <c r="AA23" s="13">
        <f t="shared" si="5"/>
        <v>40.785940074216455</v>
      </c>
      <c r="AB23" s="13">
        <f t="shared" si="5"/>
        <v>48.50293012833282</v>
      </c>
      <c r="AC23" s="13">
        <f t="shared" si="5"/>
        <v>57.68002960709323</v>
      </c>
      <c r="AD23" s="13">
        <f t="shared" si="5"/>
        <v>61.10986265026678</v>
      </c>
    </row>
    <row r="24" spans="1:30" ht="11.25">
      <c r="A24" s="19"/>
      <c r="B24" s="11">
        <f t="shared" si="4"/>
        <v>13.92880901273801</v>
      </c>
      <c r="C24" s="13">
        <f t="shared" si="0"/>
        <v>2.7638257599355565</v>
      </c>
      <c r="D24" s="13">
        <f t="shared" si="0"/>
        <v>2.928171391891256</v>
      </c>
      <c r="E24" s="13">
        <f t="shared" si="7"/>
        <v>3.4822022531845027</v>
      </c>
      <c r="F24" s="13">
        <f t="shared" si="7"/>
        <v>4.141059695365517</v>
      </c>
      <c r="G24" s="13">
        <f t="shared" si="7"/>
        <v>4.387299918778512</v>
      </c>
      <c r="H24" s="13">
        <f t="shared" si="7"/>
        <v>4.924577653379674</v>
      </c>
      <c r="I24" s="13">
        <f t="shared" si="7"/>
        <v>5.527651519871116</v>
      </c>
      <c r="J24" s="13">
        <f t="shared" si="7"/>
        <v>5.856342783782512</v>
      </c>
      <c r="K24" s="13">
        <f t="shared" si="7"/>
        <v>6.964404506369005</v>
      </c>
      <c r="L24" s="13">
        <f t="shared" si="7"/>
        <v>8.282119390731035</v>
      </c>
      <c r="M24" s="13">
        <f t="shared" si="7"/>
        <v>8.774599837557023</v>
      </c>
      <c r="N24" s="13">
        <f t="shared" si="7"/>
        <v>9.849155306759346</v>
      </c>
      <c r="O24" s="13">
        <f t="shared" si="7"/>
        <v>11.055303039742228</v>
      </c>
      <c r="P24" s="16">
        <f t="shared" si="7"/>
        <v>11.712685567565025</v>
      </c>
      <c r="Q24" s="13">
        <f t="shared" si="7"/>
        <v>16.56423878146207</v>
      </c>
      <c r="R24" s="13">
        <f t="shared" si="7"/>
        <v>17.549199675114046</v>
      </c>
      <c r="S24" s="13">
        <f t="shared" si="7"/>
        <v>19.698310613518696</v>
      </c>
      <c r="T24" s="13">
        <f t="shared" si="7"/>
        <v>22.110606079484455</v>
      </c>
      <c r="U24" s="13">
        <f t="shared" si="5"/>
        <v>23.425371135130046</v>
      </c>
      <c r="V24" s="13">
        <f t="shared" si="5"/>
        <v>27.85761802547602</v>
      </c>
      <c r="W24" s="13">
        <f t="shared" si="5"/>
        <v>33.12847756292414</v>
      </c>
      <c r="X24" s="13">
        <f t="shared" si="5"/>
        <v>35.098399350228085</v>
      </c>
      <c r="Y24" s="13">
        <f t="shared" si="5"/>
        <v>39.396621227037386</v>
      </c>
      <c r="Z24" s="13">
        <f t="shared" si="5"/>
        <v>44.2212121589689</v>
      </c>
      <c r="AA24" s="13">
        <f t="shared" si="5"/>
        <v>46.85074227026009</v>
      </c>
      <c r="AB24" s="13">
        <f t="shared" si="5"/>
        <v>55.71523605095204</v>
      </c>
      <c r="AC24" s="13">
        <f t="shared" si="5"/>
        <v>66.25695512584828</v>
      </c>
      <c r="AD24" s="13">
        <f t="shared" si="5"/>
        <v>70.1967987004562</v>
      </c>
    </row>
    <row r="25" spans="1:30" ht="11.25">
      <c r="A25" s="19"/>
      <c r="B25" s="11">
        <f t="shared" si="4"/>
        <v>16.00000000000003</v>
      </c>
      <c r="C25" s="13">
        <f aca="true" t="shared" si="8" ref="C25:D42">old_time*2^diaph</f>
        <v>3.174802103936404</v>
      </c>
      <c r="D25" s="13">
        <f t="shared" si="8"/>
        <v>3.3635856610148642</v>
      </c>
      <c r="E25" s="13">
        <f t="shared" si="7"/>
        <v>4.000000000000007</v>
      </c>
      <c r="F25" s="13">
        <f t="shared" si="7"/>
        <v>4.756828460010893</v>
      </c>
      <c r="G25" s="13">
        <f t="shared" si="7"/>
        <v>5.0396841995795025</v>
      </c>
      <c r="H25" s="13">
        <f t="shared" si="7"/>
        <v>5.65685424949239</v>
      </c>
      <c r="I25" s="13">
        <f t="shared" si="7"/>
        <v>6.349604207872811</v>
      </c>
      <c r="J25" s="13">
        <f t="shared" si="7"/>
        <v>6.7271713220297285</v>
      </c>
      <c r="K25" s="13">
        <f t="shared" si="7"/>
        <v>8.000000000000014</v>
      </c>
      <c r="L25" s="13">
        <f t="shared" si="7"/>
        <v>9.513656920021786</v>
      </c>
      <c r="M25" s="13">
        <f t="shared" si="7"/>
        <v>10.079368399159003</v>
      </c>
      <c r="N25" s="13">
        <f t="shared" si="7"/>
        <v>11.313708498984779</v>
      </c>
      <c r="O25" s="13">
        <f t="shared" si="7"/>
        <v>12.699208415745618</v>
      </c>
      <c r="P25" s="16">
        <f t="shared" si="7"/>
        <v>13.454342644059457</v>
      </c>
      <c r="Q25" s="13">
        <f t="shared" si="7"/>
        <v>19.027313840043572</v>
      </c>
      <c r="R25" s="13">
        <f t="shared" si="7"/>
        <v>20.158736798318007</v>
      </c>
      <c r="S25" s="13">
        <f t="shared" si="7"/>
        <v>22.62741699796956</v>
      </c>
      <c r="T25" s="13">
        <f t="shared" si="7"/>
        <v>25.398416831491236</v>
      </c>
      <c r="U25" s="13">
        <f t="shared" si="5"/>
        <v>26.90868528811891</v>
      </c>
      <c r="V25" s="13">
        <f t="shared" si="5"/>
        <v>32.00000000000006</v>
      </c>
      <c r="W25" s="13">
        <f t="shared" si="5"/>
        <v>38.054627680087144</v>
      </c>
      <c r="X25" s="13">
        <f t="shared" si="5"/>
        <v>40.317473596636006</v>
      </c>
      <c r="Y25" s="13">
        <f t="shared" si="5"/>
        <v>45.254833995939116</v>
      </c>
      <c r="Z25" s="13">
        <f t="shared" si="5"/>
        <v>50.796833662982465</v>
      </c>
      <c r="AA25" s="13">
        <f t="shared" si="5"/>
        <v>53.81737057623782</v>
      </c>
      <c r="AB25" s="13">
        <f t="shared" si="5"/>
        <v>64.00000000000011</v>
      </c>
      <c r="AC25" s="13">
        <f t="shared" si="5"/>
        <v>76.10925536017429</v>
      </c>
      <c r="AD25" s="13">
        <f t="shared" si="5"/>
        <v>80.63494719327204</v>
      </c>
    </row>
    <row r="26" spans="1:30" ht="11.25">
      <c r="A26" s="19"/>
      <c r="B26" s="11">
        <f t="shared" si="4"/>
        <v>18.379173679952594</v>
      </c>
      <c r="C26" s="13">
        <f t="shared" si="8"/>
        <v>3.646889954232873</v>
      </c>
      <c r="D26" s="13">
        <f t="shared" si="8"/>
        <v>3.8637453156993895</v>
      </c>
      <c r="E26" s="13">
        <f t="shared" si="7"/>
        <v>4.594793419988148</v>
      </c>
      <c r="F26" s="13">
        <f t="shared" si="7"/>
        <v>5.4641610270175915</v>
      </c>
      <c r="G26" s="13">
        <f t="shared" si="7"/>
        <v>5.789076949761524</v>
      </c>
      <c r="H26" s="13">
        <f t="shared" si="7"/>
        <v>6.498019170849896</v>
      </c>
      <c r="I26" s="13">
        <f t="shared" si="7"/>
        <v>7.2937799084657495</v>
      </c>
      <c r="J26" s="13">
        <f t="shared" si="7"/>
        <v>7.727490631398779</v>
      </c>
      <c r="K26" s="13">
        <f t="shared" si="7"/>
        <v>9.189586839976297</v>
      </c>
      <c r="L26" s="13">
        <f t="shared" si="7"/>
        <v>10.928322054035183</v>
      </c>
      <c r="M26" s="13">
        <f t="shared" si="7"/>
        <v>11.578153899523047</v>
      </c>
      <c r="N26" s="13">
        <f t="shared" si="7"/>
        <v>12.99603834169979</v>
      </c>
      <c r="O26" s="13">
        <f t="shared" si="7"/>
        <v>14.587559816931494</v>
      </c>
      <c r="P26" s="16">
        <f t="shared" si="7"/>
        <v>15.454981262797558</v>
      </c>
      <c r="Q26" s="13">
        <f t="shared" si="7"/>
        <v>21.856644108070366</v>
      </c>
      <c r="R26" s="13">
        <f t="shared" si="7"/>
        <v>23.156307799046093</v>
      </c>
      <c r="S26" s="13">
        <f t="shared" si="7"/>
        <v>25.992076683399585</v>
      </c>
      <c r="T26" s="13">
        <f t="shared" si="7"/>
        <v>29.175119633862987</v>
      </c>
      <c r="U26" s="13">
        <f t="shared" si="5"/>
        <v>30.909962525595112</v>
      </c>
      <c r="V26" s="13">
        <f t="shared" si="5"/>
        <v>36.75834735990519</v>
      </c>
      <c r="W26" s="13">
        <f t="shared" si="5"/>
        <v>43.71328821614073</v>
      </c>
      <c r="X26" s="13">
        <f t="shared" si="5"/>
        <v>46.31261559809217</v>
      </c>
      <c r="Y26" s="13">
        <f t="shared" si="5"/>
        <v>51.98415336679916</v>
      </c>
      <c r="Z26" s="13">
        <f t="shared" si="5"/>
        <v>58.35023926772597</v>
      </c>
      <c r="AA26" s="13">
        <f t="shared" si="5"/>
        <v>61.819925051190225</v>
      </c>
      <c r="AB26" s="13">
        <f t="shared" si="5"/>
        <v>73.51669471981037</v>
      </c>
      <c r="AC26" s="13">
        <f t="shared" si="5"/>
        <v>87.42657643228146</v>
      </c>
      <c r="AD26" s="13">
        <f t="shared" si="5"/>
        <v>92.62523119618439</v>
      </c>
    </row>
    <row r="27" spans="1:30" ht="11.25">
      <c r="A27" s="19"/>
      <c r="B27" s="11">
        <f t="shared" si="4"/>
        <v>21.11212657236635</v>
      </c>
      <c r="C27" s="13">
        <f t="shared" si="8"/>
        <v>4.189176491282514</v>
      </c>
      <c r="D27" s="13">
        <f t="shared" si="8"/>
        <v>4.438277888271389</v>
      </c>
      <c r="E27" s="13">
        <f t="shared" si="7"/>
        <v>5.2780316430915875</v>
      </c>
      <c r="F27" s="13">
        <f t="shared" si="7"/>
        <v>6.276672783174018</v>
      </c>
      <c r="G27" s="13">
        <f t="shared" si="7"/>
        <v>6.649903169142316</v>
      </c>
      <c r="H27" s="13">
        <f t="shared" si="7"/>
        <v>7.464263932294474</v>
      </c>
      <c r="I27" s="13">
        <f t="shared" si="7"/>
        <v>8.378352982565032</v>
      </c>
      <c r="J27" s="13">
        <f t="shared" si="7"/>
        <v>8.876555776542778</v>
      </c>
      <c r="K27" s="13">
        <f t="shared" si="7"/>
        <v>10.556063286183175</v>
      </c>
      <c r="L27" s="13">
        <f t="shared" si="7"/>
        <v>12.553345566348035</v>
      </c>
      <c r="M27" s="13">
        <f t="shared" si="7"/>
        <v>13.29980633828463</v>
      </c>
      <c r="N27" s="13">
        <f t="shared" si="7"/>
        <v>14.928527864588947</v>
      </c>
      <c r="O27" s="13">
        <f t="shared" si="7"/>
        <v>16.75670596513006</v>
      </c>
      <c r="P27" s="16">
        <f t="shared" si="7"/>
        <v>17.753111553085557</v>
      </c>
      <c r="Q27" s="13">
        <f t="shared" si="7"/>
        <v>25.10669113269607</v>
      </c>
      <c r="R27" s="13">
        <f t="shared" si="7"/>
        <v>26.59961267656926</v>
      </c>
      <c r="S27" s="13">
        <f t="shared" si="7"/>
        <v>29.857055729177898</v>
      </c>
      <c r="T27" s="13">
        <f t="shared" si="7"/>
        <v>33.51341193026012</v>
      </c>
      <c r="U27" s="13">
        <f t="shared" si="5"/>
        <v>35.506223106171106</v>
      </c>
      <c r="V27" s="13">
        <f t="shared" si="5"/>
        <v>42.2242531447327</v>
      </c>
      <c r="W27" s="13">
        <f t="shared" si="5"/>
        <v>50.21338226539214</v>
      </c>
      <c r="X27" s="13">
        <f t="shared" si="5"/>
        <v>53.199225353138516</v>
      </c>
      <c r="Y27" s="13">
        <f t="shared" si="5"/>
        <v>59.71411145835579</v>
      </c>
      <c r="Z27" s="13">
        <f t="shared" si="5"/>
        <v>67.02682386052022</v>
      </c>
      <c r="AA27" s="13">
        <f t="shared" si="5"/>
        <v>71.01244621234221</v>
      </c>
      <c r="AB27" s="13">
        <f t="shared" si="5"/>
        <v>84.4485062894654</v>
      </c>
      <c r="AC27" s="13">
        <f t="shared" si="5"/>
        <v>100.42676453078428</v>
      </c>
      <c r="AD27" s="13">
        <f t="shared" si="5"/>
        <v>106.39845070627706</v>
      </c>
    </row>
    <row r="28" spans="1:30" ht="11.25">
      <c r="A28" s="19"/>
      <c r="B28" s="11">
        <f t="shared" si="4"/>
        <v>24.251465064166418</v>
      </c>
      <c r="C28" s="13">
        <f t="shared" si="8"/>
        <v>4.812100144328475</v>
      </c>
      <c r="D28" s="13">
        <f t="shared" si="8"/>
        <v>5.09824250927706</v>
      </c>
      <c r="E28" s="13">
        <f t="shared" si="7"/>
        <v>6.062866266041604</v>
      </c>
      <c r="F28" s="13">
        <f t="shared" si="7"/>
        <v>7.210003700886656</v>
      </c>
      <c r="G28" s="13">
        <f t="shared" si="7"/>
        <v>7.638732831283349</v>
      </c>
      <c r="H28" s="13">
        <f t="shared" si="7"/>
        <v>8.574187700290363</v>
      </c>
      <c r="I28" s="13">
        <f t="shared" si="7"/>
        <v>9.624200288656954</v>
      </c>
      <c r="J28" s="13">
        <f t="shared" si="7"/>
        <v>10.19648501855412</v>
      </c>
      <c r="K28" s="13">
        <f t="shared" si="7"/>
        <v>12.125732532083209</v>
      </c>
      <c r="L28" s="13">
        <f t="shared" si="7"/>
        <v>14.420007401773312</v>
      </c>
      <c r="M28" s="13">
        <f t="shared" si="7"/>
        <v>15.277465662566696</v>
      </c>
      <c r="N28" s="13">
        <f t="shared" si="7"/>
        <v>17.148375400580722</v>
      </c>
      <c r="O28" s="13">
        <f t="shared" si="7"/>
        <v>19.2484005773139</v>
      </c>
      <c r="P28" s="16">
        <f t="shared" si="7"/>
        <v>20.39297003710824</v>
      </c>
      <c r="Q28" s="13">
        <f t="shared" si="7"/>
        <v>28.840014803546623</v>
      </c>
      <c r="R28" s="13">
        <f t="shared" si="7"/>
        <v>30.554931325133392</v>
      </c>
      <c r="S28" s="13">
        <f t="shared" si="7"/>
        <v>34.29675080116145</v>
      </c>
      <c r="T28" s="13">
        <f t="shared" si="7"/>
        <v>38.4968011546278</v>
      </c>
      <c r="U28" s="13">
        <f t="shared" si="5"/>
        <v>40.78594007421647</v>
      </c>
      <c r="V28" s="13">
        <f t="shared" si="5"/>
        <v>48.502930128332835</v>
      </c>
      <c r="W28" s="13">
        <f t="shared" si="5"/>
        <v>57.680029607093246</v>
      </c>
      <c r="X28" s="13">
        <f t="shared" si="5"/>
        <v>61.10986265026677</v>
      </c>
      <c r="Y28" s="13">
        <f t="shared" si="5"/>
        <v>68.59350160232289</v>
      </c>
      <c r="Z28" s="13">
        <f t="shared" si="5"/>
        <v>76.9936023092556</v>
      </c>
      <c r="AA28" s="13">
        <f t="shared" si="5"/>
        <v>81.57188014843294</v>
      </c>
      <c r="AB28" s="13">
        <f t="shared" si="5"/>
        <v>97.00586025666567</v>
      </c>
      <c r="AC28" s="13">
        <f t="shared" si="5"/>
        <v>115.36005921418649</v>
      </c>
      <c r="AD28" s="13">
        <f t="shared" si="5"/>
        <v>122.21972530053358</v>
      </c>
    </row>
    <row r="29" spans="1:30" ht="11.25">
      <c r="A29" s="19"/>
      <c r="B29" s="11">
        <f t="shared" si="4"/>
        <v>27.85761802547603</v>
      </c>
      <c r="C29" s="13">
        <f t="shared" si="8"/>
        <v>5.527651519871115</v>
      </c>
      <c r="D29" s="13">
        <f t="shared" si="8"/>
        <v>5.856342783782514</v>
      </c>
      <c r="E29" s="13">
        <f t="shared" si="7"/>
        <v>6.964404506369007</v>
      </c>
      <c r="F29" s="13">
        <f t="shared" si="7"/>
        <v>8.282119390731037</v>
      </c>
      <c r="G29" s="13">
        <f t="shared" si="7"/>
        <v>8.774599837557027</v>
      </c>
      <c r="H29" s="13">
        <f t="shared" si="7"/>
        <v>9.84915530675935</v>
      </c>
      <c r="I29" s="13">
        <f t="shared" si="7"/>
        <v>11.055303039742233</v>
      </c>
      <c r="J29" s="13">
        <f t="shared" si="7"/>
        <v>11.712685567565028</v>
      </c>
      <c r="K29" s="13">
        <f t="shared" si="7"/>
        <v>13.928809012738014</v>
      </c>
      <c r="L29" s="13">
        <f t="shared" si="7"/>
        <v>16.564238781462073</v>
      </c>
      <c r="M29" s="13">
        <f t="shared" si="7"/>
        <v>17.54919967511405</v>
      </c>
      <c r="N29" s="13">
        <f t="shared" si="7"/>
        <v>19.6983106135187</v>
      </c>
      <c r="O29" s="13">
        <f t="shared" si="7"/>
        <v>22.11060607948446</v>
      </c>
      <c r="P29" s="16">
        <f t="shared" si="7"/>
        <v>23.425371135130057</v>
      </c>
      <c r="Q29" s="13">
        <f t="shared" si="7"/>
        <v>33.12847756292415</v>
      </c>
      <c r="R29" s="13">
        <f t="shared" si="7"/>
        <v>35.0983993502281</v>
      </c>
      <c r="S29" s="13">
        <f t="shared" si="7"/>
        <v>39.3966212270374</v>
      </c>
      <c r="T29" s="13">
        <f t="shared" si="7"/>
        <v>44.22121215896892</v>
      </c>
      <c r="U29" s="13">
        <f t="shared" si="5"/>
        <v>46.850742270260106</v>
      </c>
      <c r="V29" s="13">
        <f t="shared" si="5"/>
        <v>55.71523605095206</v>
      </c>
      <c r="W29" s="13">
        <f t="shared" si="5"/>
        <v>66.2569551258483</v>
      </c>
      <c r="X29" s="13">
        <f t="shared" si="5"/>
        <v>70.1967987004562</v>
      </c>
      <c r="Y29" s="13">
        <f t="shared" si="5"/>
        <v>78.7932424540748</v>
      </c>
      <c r="Z29" s="13">
        <f t="shared" si="5"/>
        <v>88.44242431793784</v>
      </c>
      <c r="AA29" s="13">
        <f t="shared" si="5"/>
        <v>93.70148454052021</v>
      </c>
      <c r="AB29" s="13">
        <f t="shared" si="5"/>
        <v>111.43047210190412</v>
      </c>
      <c r="AC29" s="13">
        <f t="shared" si="5"/>
        <v>132.5139102516966</v>
      </c>
      <c r="AD29" s="13">
        <f t="shared" si="5"/>
        <v>140.39359740091243</v>
      </c>
    </row>
    <row r="30" spans="1:30" ht="11.25">
      <c r="A30" s="19"/>
      <c r="B30" s="11">
        <f t="shared" si="4"/>
        <v>32.000000000000064</v>
      </c>
      <c r="C30" s="13">
        <f t="shared" si="8"/>
        <v>6.349604207872809</v>
      </c>
      <c r="D30" s="13">
        <f t="shared" si="8"/>
        <v>6.72717132202973</v>
      </c>
      <c r="E30" s="13">
        <f t="shared" si="7"/>
        <v>8.000000000000016</v>
      </c>
      <c r="F30" s="13">
        <f t="shared" si="7"/>
        <v>9.513656920021788</v>
      </c>
      <c r="G30" s="13">
        <f t="shared" si="7"/>
        <v>10.079368399159007</v>
      </c>
      <c r="H30" s="13">
        <f t="shared" si="7"/>
        <v>11.313708498984784</v>
      </c>
      <c r="I30" s="13">
        <f t="shared" si="7"/>
        <v>12.699208415745623</v>
      </c>
      <c r="J30" s="13">
        <f t="shared" si="7"/>
        <v>13.45434264405946</v>
      </c>
      <c r="K30" s="13">
        <f t="shared" si="7"/>
        <v>16.000000000000032</v>
      </c>
      <c r="L30" s="13">
        <f t="shared" si="7"/>
        <v>19.027313840043576</v>
      </c>
      <c r="M30" s="13">
        <f t="shared" si="7"/>
        <v>20.15873679831801</v>
      </c>
      <c r="N30" s="13">
        <f t="shared" si="7"/>
        <v>22.627416997969565</v>
      </c>
      <c r="O30" s="13">
        <f t="shared" si="7"/>
        <v>25.39841683149124</v>
      </c>
      <c r="P30" s="16">
        <f t="shared" si="7"/>
        <v>26.90868528811892</v>
      </c>
      <c r="Q30" s="13">
        <f t="shared" si="7"/>
        <v>38.05462768008715</v>
      </c>
      <c r="R30" s="13">
        <f t="shared" si="7"/>
        <v>40.31747359663602</v>
      </c>
      <c r="S30" s="13">
        <f t="shared" si="7"/>
        <v>45.25483399593914</v>
      </c>
      <c r="T30" s="13">
        <f t="shared" si="7"/>
        <v>50.79683366298248</v>
      </c>
      <c r="U30" s="13">
        <f t="shared" si="5"/>
        <v>53.817370576237835</v>
      </c>
      <c r="V30" s="13">
        <f t="shared" si="5"/>
        <v>64.00000000000013</v>
      </c>
      <c r="W30" s="13">
        <f t="shared" si="5"/>
        <v>76.1092553601743</v>
      </c>
      <c r="X30" s="13">
        <f t="shared" si="5"/>
        <v>80.63494719327203</v>
      </c>
      <c r="Y30" s="13">
        <f t="shared" si="5"/>
        <v>90.50966799187826</v>
      </c>
      <c r="Z30" s="13">
        <f t="shared" si="5"/>
        <v>101.59366732596494</v>
      </c>
      <c r="AA30" s="13">
        <f t="shared" si="5"/>
        <v>107.63474115247567</v>
      </c>
      <c r="AB30" s="13">
        <f t="shared" si="5"/>
        <v>128.00000000000026</v>
      </c>
      <c r="AC30" s="13">
        <f t="shared" si="5"/>
        <v>152.2185107203486</v>
      </c>
      <c r="AD30" s="13">
        <f t="shared" si="5"/>
        <v>161.2698943865441</v>
      </c>
    </row>
    <row r="31" spans="1:30" ht="11.25">
      <c r="A31" s="19"/>
      <c r="B31" s="11">
        <f t="shared" si="4"/>
        <v>36.758347359905194</v>
      </c>
      <c r="C31" s="13">
        <f t="shared" si="8"/>
        <v>7.293779908465748</v>
      </c>
      <c r="D31" s="13">
        <f t="shared" si="8"/>
        <v>7.727490631398781</v>
      </c>
      <c r="E31" s="13">
        <f t="shared" si="7"/>
        <v>9.189586839976299</v>
      </c>
      <c r="F31" s="13">
        <f t="shared" si="7"/>
        <v>10.928322054035187</v>
      </c>
      <c r="G31" s="13">
        <f t="shared" si="7"/>
        <v>11.57815389952305</v>
      </c>
      <c r="H31" s="13">
        <f t="shared" si="7"/>
        <v>12.996038341699796</v>
      </c>
      <c r="I31" s="13">
        <f t="shared" si="7"/>
        <v>14.5875598169315</v>
      </c>
      <c r="J31" s="13">
        <f t="shared" si="7"/>
        <v>15.454981262797562</v>
      </c>
      <c r="K31" s="13">
        <f t="shared" si="7"/>
        <v>18.379173679952597</v>
      </c>
      <c r="L31" s="13">
        <f t="shared" si="7"/>
        <v>21.856644108070373</v>
      </c>
      <c r="M31" s="13">
        <f t="shared" si="7"/>
        <v>23.156307799046097</v>
      </c>
      <c r="N31" s="13">
        <f t="shared" si="7"/>
        <v>25.99207668339959</v>
      </c>
      <c r="O31" s="13">
        <f t="shared" si="7"/>
        <v>29.175119633862995</v>
      </c>
      <c r="P31" s="16">
        <f t="shared" si="7"/>
        <v>30.909962525595123</v>
      </c>
      <c r="Q31" s="13">
        <f t="shared" si="7"/>
        <v>43.71328821614075</v>
      </c>
      <c r="R31" s="13">
        <f t="shared" si="7"/>
        <v>46.312615598092194</v>
      </c>
      <c r="S31" s="13">
        <f t="shared" si="7"/>
        <v>51.984153366799184</v>
      </c>
      <c r="T31" s="13">
        <f t="shared" si="7"/>
        <v>58.35023926772599</v>
      </c>
      <c r="U31" s="13">
        <f t="shared" si="5"/>
        <v>61.81992505119024</v>
      </c>
      <c r="V31" s="13">
        <f t="shared" si="5"/>
        <v>73.51669471981039</v>
      </c>
      <c r="W31" s="13">
        <f t="shared" si="5"/>
        <v>87.4265764322815</v>
      </c>
      <c r="X31" s="13">
        <f t="shared" si="5"/>
        <v>92.62523119618437</v>
      </c>
      <c r="Y31" s="13">
        <f t="shared" si="5"/>
        <v>103.96830673359835</v>
      </c>
      <c r="Z31" s="13">
        <f t="shared" si="5"/>
        <v>116.70047853545196</v>
      </c>
      <c r="AA31" s="13">
        <f t="shared" si="5"/>
        <v>123.63985010238048</v>
      </c>
      <c r="AB31" s="13">
        <f t="shared" si="5"/>
        <v>147.03338943962078</v>
      </c>
      <c r="AC31" s="13">
        <f t="shared" si="5"/>
        <v>174.853152864563</v>
      </c>
      <c r="AD31" s="13">
        <f t="shared" si="5"/>
        <v>185.2504623923688</v>
      </c>
    </row>
    <row r="32" spans="1:30" ht="11.25">
      <c r="A32" s="19"/>
      <c r="B32" s="11">
        <f t="shared" si="4"/>
        <v>42.22425314473271</v>
      </c>
      <c r="C32" s="13">
        <f t="shared" si="8"/>
        <v>8.37835298256503</v>
      </c>
      <c r="D32" s="13">
        <f t="shared" si="8"/>
        <v>8.87655577654278</v>
      </c>
      <c r="E32" s="13">
        <f t="shared" si="7"/>
        <v>10.556063286183177</v>
      </c>
      <c r="F32" s="13">
        <f t="shared" si="7"/>
        <v>12.553345566348039</v>
      </c>
      <c r="G32" s="13">
        <f t="shared" si="7"/>
        <v>13.299806338284636</v>
      </c>
      <c r="H32" s="13">
        <f t="shared" si="7"/>
        <v>14.928527864588952</v>
      </c>
      <c r="I32" s="13">
        <f t="shared" si="7"/>
        <v>16.756705965130067</v>
      </c>
      <c r="J32" s="13">
        <f t="shared" si="7"/>
        <v>17.75311155308556</v>
      </c>
      <c r="K32" s="13">
        <f t="shared" si="7"/>
        <v>21.112126572366353</v>
      </c>
      <c r="L32" s="13">
        <f t="shared" si="7"/>
        <v>25.106691132696078</v>
      </c>
      <c r="M32" s="13">
        <f t="shared" si="7"/>
        <v>26.599612676569265</v>
      </c>
      <c r="N32" s="13">
        <f t="shared" si="7"/>
        <v>29.857055729177898</v>
      </c>
      <c r="O32" s="13">
        <f t="shared" si="7"/>
        <v>33.513411930260126</v>
      </c>
      <c r="P32" s="16">
        <f t="shared" si="7"/>
        <v>35.50622310617112</v>
      </c>
      <c r="Q32" s="13">
        <f t="shared" si="7"/>
        <v>50.213382265392156</v>
      </c>
      <c r="R32" s="13">
        <f t="shared" si="7"/>
        <v>53.19922535313853</v>
      </c>
      <c r="S32" s="13">
        <f t="shared" si="7"/>
        <v>59.71411145835581</v>
      </c>
      <c r="T32" s="13">
        <f t="shared" si="7"/>
        <v>67.02682386052025</v>
      </c>
      <c r="U32" s="13">
        <f t="shared" si="5"/>
        <v>71.01244621234223</v>
      </c>
      <c r="V32" s="13">
        <f t="shared" si="5"/>
        <v>84.44850628946541</v>
      </c>
      <c r="W32" s="13">
        <f t="shared" si="5"/>
        <v>100.42676453078431</v>
      </c>
      <c r="X32" s="13">
        <f t="shared" si="5"/>
        <v>106.39845070627705</v>
      </c>
      <c r="Y32" s="13">
        <f t="shared" si="5"/>
        <v>119.42822291671159</v>
      </c>
      <c r="Z32" s="13">
        <f t="shared" si="5"/>
        <v>134.05364772104048</v>
      </c>
      <c r="AA32" s="13">
        <f t="shared" si="5"/>
        <v>142.02489242468445</v>
      </c>
      <c r="AB32" s="13">
        <f t="shared" si="5"/>
        <v>168.89701257893083</v>
      </c>
      <c r="AC32" s="13">
        <f t="shared" si="5"/>
        <v>200.85352906156862</v>
      </c>
      <c r="AD32" s="13">
        <f t="shared" si="5"/>
        <v>212.79690141255418</v>
      </c>
    </row>
    <row r="33" spans="1:30" ht="11.25">
      <c r="A33" s="19"/>
      <c r="B33" s="11">
        <f t="shared" si="4"/>
        <v>48.50293012833285</v>
      </c>
      <c r="C33" s="13">
        <f t="shared" si="8"/>
        <v>9.624200288656953</v>
      </c>
      <c r="D33" s="13">
        <f t="shared" si="8"/>
        <v>10.196485018554121</v>
      </c>
      <c r="E33" s="13">
        <f t="shared" si="7"/>
        <v>12.125732532083212</v>
      </c>
      <c r="F33" s="13">
        <f t="shared" si="7"/>
        <v>14.420007401773317</v>
      </c>
      <c r="G33" s="13">
        <f t="shared" si="7"/>
        <v>15.277465662566703</v>
      </c>
      <c r="H33" s="13">
        <f t="shared" si="7"/>
        <v>17.14837540058073</v>
      </c>
      <c r="I33" s="13">
        <f t="shared" si="7"/>
        <v>19.248400577313916</v>
      </c>
      <c r="J33" s="13">
        <f t="shared" si="7"/>
        <v>20.392970037108242</v>
      </c>
      <c r="K33" s="13">
        <f t="shared" si="7"/>
        <v>24.251465064166425</v>
      </c>
      <c r="L33" s="13">
        <f t="shared" si="7"/>
        <v>28.840014803546634</v>
      </c>
      <c r="M33" s="13">
        <f t="shared" si="7"/>
        <v>30.5549313251334</v>
      </c>
      <c r="N33" s="13">
        <f t="shared" si="7"/>
        <v>34.29675080116146</v>
      </c>
      <c r="O33" s="13">
        <f t="shared" si="7"/>
        <v>38.49680115462782</v>
      </c>
      <c r="P33" s="16">
        <f t="shared" si="7"/>
        <v>40.785940074216484</v>
      </c>
      <c r="Q33" s="13">
        <f t="shared" si="7"/>
        <v>57.68002960709327</v>
      </c>
      <c r="R33" s="13">
        <f t="shared" si="7"/>
        <v>61.1098626502668</v>
      </c>
      <c r="S33" s="13">
        <f t="shared" si="7"/>
        <v>68.59350160232292</v>
      </c>
      <c r="T33" s="13">
        <f t="shared" si="7"/>
        <v>76.99360230925564</v>
      </c>
      <c r="U33" s="13">
        <f t="shared" si="5"/>
        <v>81.57188014843295</v>
      </c>
      <c r="V33" s="13">
        <f t="shared" si="5"/>
        <v>97.0058602566657</v>
      </c>
      <c r="W33" s="13">
        <f t="shared" si="5"/>
        <v>115.36005921418653</v>
      </c>
      <c r="X33" s="13">
        <f t="shared" si="5"/>
        <v>122.21972530053358</v>
      </c>
      <c r="Y33" s="13">
        <f t="shared" si="5"/>
        <v>137.18700320464583</v>
      </c>
      <c r="Z33" s="13">
        <f t="shared" si="5"/>
        <v>153.98720461851124</v>
      </c>
      <c r="AA33" s="13">
        <f t="shared" si="5"/>
        <v>163.1437602968659</v>
      </c>
      <c r="AB33" s="13">
        <f t="shared" si="5"/>
        <v>194.0117205133314</v>
      </c>
      <c r="AC33" s="13">
        <f t="shared" si="5"/>
        <v>230.72011842837307</v>
      </c>
      <c r="AD33" s="13">
        <f t="shared" si="5"/>
        <v>244.43945060106725</v>
      </c>
    </row>
    <row r="34" spans="1:30" ht="11.25">
      <c r="A34" s="19"/>
      <c r="B34" s="11">
        <f t="shared" si="4"/>
        <v>55.71523605095208</v>
      </c>
      <c r="C34" s="13">
        <f t="shared" si="8"/>
        <v>11.055303039742233</v>
      </c>
      <c r="D34" s="13">
        <f t="shared" si="8"/>
        <v>11.712685567565032</v>
      </c>
      <c r="E34" s="13">
        <f t="shared" si="7"/>
        <v>13.92880901273802</v>
      </c>
      <c r="F34" s="13">
        <f t="shared" si="7"/>
        <v>16.56423878146208</v>
      </c>
      <c r="G34" s="13">
        <f t="shared" si="7"/>
        <v>17.54919967511406</v>
      </c>
      <c r="H34" s="13">
        <f t="shared" si="7"/>
        <v>19.69831061351871</v>
      </c>
      <c r="I34" s="13">
        <f t="shared" si="7"/>
        <v>22.110606079484477</v>
      </c>
      <c r="J34" s="13">
        <f t="shared" si="7"/>
        <v>23.425371135130064</v>
      </c>
      <c r="K34" s="13">
        <f t="shared" si="7"/>
        <v>27.85761802547604</v>
      </c>
      <c r="L34" s="13">
        <f t="shared" si="7"/>
        <v>33.12847756292416</v>
      </c>
      <c r="M34" s="13">
        <f t="shared" si="7"/>
        <v>35.098399350228114</v>
      </c>
      <c r="N34" s="13">
        <f t="shared" si="7"/>
        <v>39.396621227037414</v>
      </c>
      <c r="O34" s="13">
        <f t="shared" si="7"/>
        <v>44.22121215896894</v>
      </c>
      <c r="P34" s="16">
        <f t="shared" si="7"/>
        <v>46.85074227026013</v>
      </c>
      <c r="Q34" s="13">
        <f t="shared" si="7"/>
        <v>66.25695512584832</v>
      </c>
      <c r="R34" s="13">
        <f t="shared" si="7"/>
        <v>70.19679870045623</v>
      </c>
      <c r="S34" s="13">
        <f t="shared" si="7"/>
        <v>78.79324245407484</v>
      </c>
      <c r="T34" s="13">
        <f t="shared" si="7"/>
        <v>88.44242431793788</v>
      </c>
      <c r="U34" s="13">
        <f t="shared" si="5"/>
        <v>93.70148454052024</v>
      </c>
      <c r="V34" s="13">
        <f t="shared" si="5"/>
        <v>111.43047210190416</v>
      </c>
      <c r="W34" s="13">
        <f t="shared" si="5"/>
        <v>132.51391025169664</v>
      </c>
      <c r="X34" s="13">
        <f t="shared" si="5"/>
        <v>140.39359740091243</v>
      </c>
      <c r="Y34" s="13">
        <f t="shared" si="5"/>
        <v>157.58648490814966</v>
      </c>
      <c r="Z34" s="13">
        <f t="shared" si="5"/>
        <v>176.88484863587573</v>
      </c>
      <c r="AA34" s="13">
        <f t="shared" si="5"/>
        <v>187.40296908104048</v>
      </c>
      <c r="AB34" s="13">
        <f t="shared" si="5"/>
        <v>222.86094420380832</v>
      </c>
      <c r="AC34" s="13">
        <f t="shared" si="5"/>
        <v>265.0278205033933</v>
      </c>
      <c r="AD34" s="13">
        <f t="shared" si="5"/>
        <v>280.78719480182497</v>
      </c>
    </row>
    <row r="35" spans="1:30" ht="11.25">
      <c r="A35" s="19"/>
      <c r="B35" s="11">
        <f t="shared" si="4"/>
        <v>64.00000000000016</v>
      </c>
      <c r="C35" s="13">
        <f t="shared" si="8"/>
        <v>12.699208415745623</v>
      </c>
      <c r="D35" s="13">
        <f t="shared" si="8"/>
        <v>13.454342644059466</v>
      </c>
      <c r="E35" s="13">
        <f t="shared" si="7"/>
        <v>16.00000000000004</v>
      </c>
      <c r="F35" s="13">
        <f t="shared" si="7"/>
        <v>19.027313840043583</v>
      </c>
      <c r="G35" s="13">
        <f t="shared" si="7"/>
        <v>20.158736798318024</v>
      </c>
      <c r="H35" s="13">
        <f t="shared" si="7"/>
        <v>22.62741699796958</v>
      </c>
      <c r="I35" s="13">
        <f t="shared" si="7"/>
        <v>25.398416831491257</v>
      </c>
      <c r="J35" s="13">
        <f t="shared" si="7"/>
        <v>26.90868528811893</v>
      </c>
      <c r="K35" s="13">
        <f t="shared" si="7"/>
        <v>32.00000000000008</v>
      </c>
      <c r="L35" s="13">
        <f t="shared" si="7"/>
        <v>38.054627680087165</v>
      </c>
      <c r="M35" s="13">
        <f t="shared" si="7"/>
        <v>40.31747359663604</v>
      </c>
      <c r="N35" s="13">
        <f t="shared" si="7"/>
        <v>45.25483399593915</v>
      </c>
      <c r="O35" s="13">
        <f t="shared" si="7"/>
        <v>50.7968336629825</v>
      </c>
      <c r="P35" s="16">
        <f t="shared" si="7"/>
        <v>53.81737057623786</v>
      </c>
      <c r="Q35" s="13">
        <f t="shared" si="7"/>
        <v>76.10925536017433</v>
      </c>
      <c r="R35" s="13">
        <f t="shared" si="7"/>
        <v>80.63494719327208</v>
      </c>
      <c r="S35" s="13">
        <f t="shared" si="7"/>
        <v>90.50966799187832</v>
      </c>
      <c r="T35" s="13">
        <f t="shared" si="7"/>
        <v>101.593667325965</v>
      </c>
      <c r="U35" s="13">
        <f t="shared" si="5"/>
        <v>107.63474115247571</v>
      </c>
      <c r="V35" s="13">
        <f t="shared" si="5"/>
        <v>128.0000000000003</v>
      </c>
      <c r="W35" s="13">
        <f t="shared" si="5"/>
        <v>152.21851072034866</v>
      </c>
      <c r="X35" s="13">
        <f t="shared" si="5"/>
        <v>161.26989438654414</v>
      </c>
      <c r="Y35" s="13">
        <f t="shared" si="5"/>
        <v>181.0193359837566</v>
      </c>
      <c r="Z35" s="13">
        <f t="shared" si="5"/>
        <v>203.18733465192997</v>
      </c>
      <c r="AA35" s="13">
        <f t="shared" si="5"/>
        <v>215.26948230495142</v>
      </c>
      <c r="AB35" s="13">
        <f t="shared" si="5"/>
        <v>256.0000000000006</v>
      </c>
      <c r="AC35" s="13">
        <f t="shared" si="5"/>
        <v>304.4370214406973</v>
      </c>
      <c r="AD35" s="13">
        <f t="shared" si="5"/>
        <v>322.5397887730884</v>
      </c>
    </row>
    <row r="36" spans="1:30" ht="11.25">
      <c r="A36" s="19"/>
      <c r="B36" s="11">
        <f t="shared" si="4"/>
        <v>73.51669471981043</v>
      </c>
      <c r="C36" s="13">
        <f t="shared" si="8"/>
        <v>14.587559816931504</v>
      </c>
      <c r="D36" s="13">
        <f t="shared" si="8"/>
        <v>15.45498126279757</v>
      </c>
      <c r="E36" s="13">
        <f t="shared" si="7"/>
        <v>18.379173679952608</v>
      </c>
      <c r="F36" s="13">
        <f t="shared" si="7"/>
        <v>21.856644108070384</v>
      </c>
      <c r="G36" s="13">
        <f t="shared" si="7"/>
        <v>23.156307799046115</v>
      </c>
      <c r="H36" s="13">
        <f t="shared" si="7"/>
        <v>25.992076683399606</v>
      </c>
      <c r="I36" s="13">
        <f t="shared" si="7"/>
        <v>29.17511963386302</v>
      </c>
      <c r="J36" s="13">
        <f t="shared" si="7"/>
        <v>30.90996252559514</v>
      </c>
      <c r="K36" s="13">
        <f t="shared" si="7"/>
        <v>36.758347359905216</v>
      </c>
      <c r="L36" s="13">
        <f t="shared" si="7"/>
        <v>43.71328821614077</v>
      </c>
      <c r="M36" s="13">
        <f t="shared" si="7"/>
        <v>46.31261559809222</v>
      </c>
      <c r="N36" s="13">
        <f t="shared" si="7"/>
        <v>51.984153366799205</v>
      </c>
      <c r="O36" s="13">
        <f t="shared" si="7"/>
        <v>58.350239267726025</v>
      </c>
      <c r="P36" s="16">
        <f t="shared" si="7"/>
        <v>61.81992505119028</v>
      </c>
      <c r="Q36" s="13">
        <f t="shared" si="7"/>
        <v>87.42657643228154</v>
      </c>
      <c r="R36" s="13">
        <f t="shared" si="7"/>
        <v>92.62523119618444</v>
      </c>
      <c r="S36" s="13">
        <f t="shared" si="7"/>
        <v>103.96830673359842</v>
      </c>
      <c r="T36" s="13">
        <f t="shared" si="7"/>
        <v>116.70047853545205</v>
      </c>
      <c r="U36" s="13">
        <f aca="true" t="shared" si="9" ref="U36:AD42">old_time*2^diaph</f>
        <v>123.63985010238055</v>
      </c>
      <c r="V36" s="13">
        <f t="shared" si="9"/>
        <v>147.03338943962086</v>
      </c>
      <c r="W36" s="13">
        <f t="shared" si="9"/>
        <v>174.85315286456307</v>
      </c>
      <c r="X36" s="13">
        <f t="shared" si="9"/>
        <v>185.25046239236883</v>
      </c>
      <c r="Y36" s="13">
        <f t="shared" si="9"/>
        <v>207.93661346719682</v>
      </c>
      <c r="Z36" s="13">
        <f t="shared" si="9"/>
        <v>233.40095707090407</v>
      </c>
      <c r="AA36" s="13">
        <f t="shared" si="9"/>
        <v>247.2797002047611</v>
      </c>
      <c r="AB36" s="13">
        <f t="shared" si="9"/>
        <v>294.0667788792417</v>
      </c>
      <c r="AC36" s="13">
        <f t="shared" si="9"/>
        <v>349.70630572912614</v>
      </c>
      <c r="AD36" s="13">
        <f t="shared" si="9"/>
        <v>370.50092478473783</v>
      </c>
    </row>
    <row r="37" spans="1:30" ht="11.25">
      <c r="A37" s="19"/>
      <c r="B37" s="11">
        <f t="shared" si="4"/>
        <v>84.44850628946546</v>
      </c>
      <c r="C37" s="13">
        <f t="shared" si="8"/>
        <v>16.756705965130067</v>
      </c>
      <c r="D37" s="13">
        <f t="shared" si="8"/>
        <v>17.753111553085567</v>
      </c>
      <c r="E37" s="13">
        <f t="shared" si="7"/>
        <v>21.112126572366364</v>
      </c>
      <c r="F37" s="13">
        <f t="shared" si="7"/>
        <v>25.10669113269609</v>
      </c>
      <c r="G37" s="13">
        <f t="shared" si="7"/>
        <v>26.599612676569283</v>
      </c>
      <c r="H37" s="13">
        <f t="shared" si="7"/>
        <v>29.85705572917792</v>
      </c>
      <c r="I37" s="13">
        <f t="shared" si="7"/>
        <v>33.51341193026015</v>
      </c>
      <c r="J37" s="13">
        <f t="shared" si="7"/>
        <v>35.506223106171134</v>
      </c>
      <c r="K37" s="13">
        <f t="shared" si="7"/>
        <v>42.22425314473273</v>
      </c>
      <c r="L37" s="13">
        <f t="shared" si="7"/>
        <v>50.21338226539218</v>
      </c>
      <c r="M37" s="13">
        <f t="shared" si="7"/>
        <v>53.19922535313856</v>
      </c>
      <c r="N37" s="13">
        <f t="shared" si="7"/>
        <v>59.71411145835583</v>
      </c>
      <c r="O37" s="13">
        <f t="shared" si="7"/>
        <v>67.02682386052028</v>
      </c>
      <c r="P37" s="16">
        <f t="shared" si="7"/>
        <v>71.01244621234227</v>
      </c>
      <c r="Q37" s="13">
        <f t="shared" si="7"/>
        <v>100.42676453078435</v>
      </c>
      <c r="R37" s="13">
        <f t="shared" si="7"/>
        <v>106.39845070627712</v>
      </c>
      <c r="S37" s="13">
        <f t="shared" si="7"/>
        <v>119.42822291671168</v>
      </c>
      <c r="T37" s="13">
        <f aca="true" t="shared" si="10" ref="T37:T42">old_time*2^diaph</f>
        <v>134.05364772104056</v>
      </c>
      <c r="U37" s="13">
        <f t="shared" si="9"/>
        <v>142.02489242468454</v>
      </c>
      <c r="V37" s="13">
        <f t="shared" si="9"/>
        <v>168.8970125789309</v>
      </c>
      <c r="W37" s="13">
        <f t="shared" si="9"/>
        <v>200.8535290615687</v>
      </c>
      <c r="X37" s="13">
        <f t="shared" si="9"/>
        <v>212.7969014125542</v>
      </c>
      <c r="Y37" s="13">
        <f t="shared" si="9"/>
        <v>238.85644583342332</v>
      </c>
      <c r="Z37" s="13">
        <f t="shared" si="9"/>
        <v>268.10729544208107</v>
      </c>
      <c r="AA37" s="13">
        <f t="shared" si="9"/>
        <v>284.0497848493691</v>
      </c>
      <c r="AB37" s="13">
        <f t="shared" si="9"/>
        <v>337.7940251578618</v>
      </c>
      <c r="AC37" s="13">
        <f t="shared" si="9"/>
        <v>401.7070581231374</v>
      </c>
      <c r="AD37" s="13">
        <f t="shared" si="9"/>
        <v>425.5938028251085</v>
      </c>
    </row>
    <row r="38" spans="1:30" ht="11.25">
      <c r="A38" s="19"/>
      <c r="B38" s="11">
        <f t="shared" si="4"/>
        <v>97.00586025666574</v>
      </c>
      <c r="C38" s="13">
        <f t="shared" si="8"/>
        <v>19.248400577313916</v>
      </c>
      <c r="D38" s="13">
        <f t="shared" si="8"/>
        <v>20.392970037108253</v>
      </c>
      <c r="E38" s="13">
        <f aca="true" t="shared" si="11" ref="E38:S42">old_time*2^diaph</f>
        <v>24.251465064166435</v>
      </c>
      <c r="F38" s="13">
        <f t="shared" si="11"/>
        <v>28.840014803546644</v>
      </c>
      <c r="G38" s="13">
        <f t="shared" si="11"/>
        <v>30.55493132513342</v>
      </c>
      <c r="H38" s="13">
        <f t="shared" si="11"/>
        <v>34.29675080116148</v>
      </c>
      <c r="I38" s="13">
        <f t="shared" si="11"/>
        <v>38.496801154627846</v>
      </c>
      <c r="J38" s="13">
        <f t="shared" si="11"/>
        <v>40.785940074216505</v>
      </c>
      <c r="K38" s="13">
        <f t="shared" si="11"/>
        <v>48.50293012833287</v>
      </c>
      <c r="L38" s="13">
        <f t="shared" si="11"/>
        <v>57.68002960709329</v>
      </c>
      <c r="M38" s="13">
        <f t="shared" si="11"/>
        <v>61.10986265026683</v>
      </c>
      <c r="N38" s="13">
        <f t="shared" si="11"/>
        <v>68.59350160232295</v>
      </c>
      <c r="O38" s="13">
        <f t="shared" si="11"/>
        <v>76.99360230925566</v>
      </c>
      <c r="P38" s="16">
        <f t="shared" si="11"/>
        <v>81.57188014843301</v>
      </c>
      <c r="Q38" s="13">
        <f t="shared" si="11"/>
        <v>115.36005921418658</v>
      </c>
      <c r="R38" s="13">
        <f t="shared" si="11"/>
        <v>122.21972530053365</v>
      </c>
      <c r="S38" s="13">
        <f t="shared" si="11"/>
        <v>137.18700320464592</v>
      </c>
      <c r="T38" s="13">
        <f t="shared" si="10"/>
        <v>153.98720461851133</v>
      </c>
      <c r="U38" s="13">
        <f t="shared" si="9"/>
        <v>163.143760296866</v>
      </c>
      <c r="V38" s="13">
        <f t="shared" si="9"/>
        <v>194.01172051333148</v>
      </c>
      <c r="W38" s="13">
        <f t="shared" si="9"/>
        <v>230.72011842837315</v>
      </c>
      <c r="X38" s="13">
        <f t="shared" si="9"/>
        <v>244.43945060106728</v>
      </c>
      <c r="Y38" s="13">
        <f t="shared" si="9"/>
        <v>274.3740064092918</v>
      </c>
      <c r="Z38" s="13">
        <f t="shared" si="9"/>
        <v>307.97440923702266</v>
      </c>
      <c r="AA38" s="13">
        <f t="shared" si="9"/>
        <v>326.287520593732</v>
      </c>
      <c r="AB38" s="13">
        <f t="shared" si="9"/>
        <v>388.02344102666297</v>
      </c>
      <c r="AC38" s="13">
        <f t="shared" si="9"/>
        <v>461.4402368567463</v>
      </c>
      <c r="AD38" s="13">
        <f t="shared" si="9"/>
        <v>488.8789012021347</v>
      </c>
    </row>
    <row r="39" spans="1:30" ht="11.25">
      <c r="A39" s="19"/>
      <c r="B39" s="11">
        <f t="shared" si="4"/>
        <v>111.4304721019042</v>
      </c>
      <c r="C39" s="13">
        <f t="shared" si="8"/>
        <v>22.110606079484473</v>
      </c>
      <c r="D39" s="13">
        <f t="shared" si="8"/>
        <v>23.425371135130074</v>
      </c>
      <c r="E39" s="13">
        <f t="shared" si="11"/>
        <v>27.85761802547605</v>
      </c>
      <c r="F39" s="13">
        <f t="shared" si="11"/>
        <v>33.12847756292417</v>
      </c>
      <c r="G39" s="13">
        <f t="shared" si="11"/>
        <v>35.098399350228135</v>
      </c>
      <c r="H39" s="13">
        <f t="shared" si="11"/>
        <v>39.396621227037436</v>
      </c>
      <c r="I39" s="13">
        <f t="shared" si="11"/>
        <v>44.22121215896897</v>
      </c>
      <c r="J39" s="13">
        <f t="shared" si="11"/>
        <v>46.85074227026015</v>
      </c>
      <c r="K39" s="13">
        <f t="shared" si="11"/>
        <v>55.7152360509521</v>
      </c>
      <c r="L39" s="13">
        <f t="shared" si="11"/>
        <v>66.25695512584834</v>
      </c>
      <c r="M39" s="13">
        <f t="shared" si="11"/>
        <v>70.19679870045626</v>
      </c>
      <c r="N39" s="13">
        <f t="shared" si="11"/>
        <v>78.79324245407486</v>
      </c>
      <c r="O39" s="13">
        <f t="shared" si="11"/>
        <v>88.4424243179379</v>
      </c>
      <c r="P39" s="16">
        <f t="shared" si="11"/>
        <v>93.7014845405203</v>
      </c>
      <c r="Q39" s="13">
        <f t="shared" si="11"/>
        <v>132.51391025169667</v>
      </c>
      <c r="R39" s="13">
        <f t="shared" si="11"/>
        <v>140.3935974009125</v>
      </c>
      <c r="S39" s="13">
        <f t="shared" si="11"/>
        <v>157.58648490814974</v>
      </c>
      <c r="T39" s="13">
        <f t="shared" si="10"/>
        <v>176.8848486358758</v>
      </c>
      <c r="U39" s="13">
        <f t="shared" si="9"/>
        <v>187.40296908104057</v>
      </c>
      <c r="V39" s="13">
        <f t="shared" si="9"/>
        <v>222.8609442038084</v>
      </c>
      <c r="W39" s="13">
        <f t="shared" si="9"/>
        <v>265.02782050339334</v>
      </c>
      <c r="X39" s="13">
        <f t="shared" si="9"/>
        <v>280.78719480182497</v>
      </c>
      <c r="Y39" s="13">
        <f t="shared" si="9"/>
        <v>315.1729698162994</v>
      </c>
      <c r="Z39" s="13">
        <f t="shared" si="9"/>
        <v>353.76969727175157</v>
      </c>
      <c r="AA39" s="13">
        <f t="shared" si="9"/>
        <v>374.80593816208113</v>
      </c>
      <c r="AB39" s="13">
        <f t="shared" si="9"/>
        <v>445.7218884076168</v>
      </c>
      <c r="AC39" s="13">
        <f t="shared" si="9"/>
        <v>530.0556410067867</v>
      </c>
      <c r="AD39" s="13">
        <f t="shared" si="9"/>
        <v>561.5743896036502</v>
      </c>
    </row>
    <row r="40" spans="1:30" ht="11.25">
      <c r="A40" s="19"/>
      <c r="B40" s="11">
        <f t="shared" si="4"/>
        <v>128.00000000000037</v>
      </c>
      <c r="C40" s="13">
        <f t="shared" si="8"/>
        <v>25.39841683149126</v>
      </c>
      <c r="D40" s="13">
        <f t="shared" si="8"/>
        <v>26.908685288118946</v>
      </c>
      <c r="E40" s="13">
        <f t="shared" si="11"/>
        <v>32.00000000000009</v>
      </c>
      <c r="F40" s="13">
        <f t="shared" si="11"/>
        <v>38.05462768008718</v>
      </c>
      <c r="G40" s="13">
        <f t="shared" si="11"/>
        <v>40.31747359663606</v>
      </c>
      <c r="H40" s="13">
        <f t="shared" si="11"/>
        <v>45.25483399593917</v>
      </c>
      <c r="I40" s="13">
        <f t="shared" si="11"/>
        <v>50.79683366298254</v>
      </c>
      <c r="J40" s="13">
        <f t="shared" si="11"/>
        <v>53.81737057623789</v>
      </c>
      <c r="K40" s="13">
        <f t="shared" si="11"/>
        <v>64.00000000000018</v>
      </c>
      <c r="L40" s="13">
        <f t="shared" si="11"/>
        <v>76.10925536017436</v>
      </c>
      <c r="M40" s="13">
        <f t="shared" si="11"/>
        <v>80.63494719327211</v>
      </c>
      <c r="N40" s="13">
        <f t="shared" si="11"/>
        <v>90.50966799187833</v>
      </c>
      <c r="O40" s="13">
        <f t="shared" si="11"/>
        <v>101.59366732596506</v>
      </c>
      <c r="P40" s="16">
        <f t="shared" si="11"/>
        <v>107.63474115247578</v>
      </c>
      <c r="Q40" s="13">
        <f t="shared" si="11"/>
        <v>152.21851072034872</v>
      </c>
      <c r="R40" s="13">
        <f t="shared" si="11"/>
        <v>161.26989438654422</v>
      </c>
      <c r="S40" s="13">
        <f t="shared" si="11"/>
        <v>181.0193359837567</v>
      </c>
      <c r="T40" s="13">
        <f t="shared" si="10"/>
        <v>203.18733465193012</v>
      </c>
      <c r="U40" s="13">
        <f t="shared" si="9"/>
        <v>215.26948230495154</v>
      </c>
      <c r="V40" s="13">
        <f t="shared" si="9"/>
        <v>256.00000000000074</v>
      </c>
      <c r="W40" s="13">
        <f t="shared" si="9"/>
        <v>304.43702144069744</v>
      </c>
      <c r="X40" s="13">
        <f t="shared" si="9"/>
        <v>322.5397887730884</v>
      </c>
      <c r="Y40" s="13">
        <f t="shared" si="9"/>
        <v>362.0386719675133</v>
      </c>
      <c r="Z40" s="13">
        <f t="shared" si="9"/>
        <v>406.3746693038602</v>
      </c>
      <c r="AA40" s="13">
        <f t="shared" si="9"/>
        <v>430.5389646099031</v>
      </c>
      <c r="AB40" s="13">
        <f t="shared" si="9"/>
        <v>512.0000000000015</v>
      </c>
      <c r="AC40" s="13">
        <f t="shared" si="9"/>
        <v>608.8740428813949</v>
      </c>
      <c r="AD40" s="13">
        <f t="shared" si="9"/>
        <v>645.079577546177</v>
      </c>
    </row>
    <row r="41" spans="1:30" ht="11.25">
      <c r="A41" s="19"/>
      <c r="B41" s="11">
        <f t="shared" si="4"/>
        <v>147.03338943962092</v>
      </c>
      <c r="C41" s="13">
        <f t="shared" si="8"/>
        <v>29.17511963386302</v>
      </c>
      <c r="D41" s="13">
        <f t="shared" si="8"/>
        <v>30.90996252559515</v>
      </c>
      <c r="E41" s="13">
        <f t="shared" si="11"/>
        <v>36.75834735990523</v>
      </c>
      <c r="F41" s="13">
        <f t="shared" si="11"/>
        <v>43.71328821614078</v>
      </c>
      <c r="G41" s="13">
        <f t="shared" si="11"/>
        <v>46.31261559809224</v>
      </c>
      <c r="H41" s="13">
        <f t="shared" si="11"/>
        <v>51.984153366799234</v>
      </c>
      <c r="I41" s="13">
        <f t="shared" si="11"/>
        <v>58.35023926772606</v>
      </c>
      <c r="J41" s="13">
        <f t="shared" si="11"/>
        <v>61.8199250511903</v>
      </c>
      <c r="K41" s="13">
        <f t="shared" si="11"/>
        <v>73.51669471981046</v>
      </c>
      <c r="L41" s="13">
        <f t="shared" si="11"/>
        <v>87.42657643228156</v>
      </c>
      <c r="M41" s="13">
        <f t="shared" si="11"/>
        <v>92.62523119618447</v>
      </c>
      <c r="N41" s="13">
        <f t="shared" si="11"/>
        <v>103.96830673359845</v>
      </c>
      <c r="O41" s="13">
        <f t="shared" si="11"/>
        <v>116.70047853545209</v>
      </c>
      <c r="P41" s="16">
        <f t="shared" si="11"/>
        <v>123.6398501023806</v>
      </c>
      <c r="Q41" s="13">
        <f t="shared" si="11"/>
        <v>174.85315286456313</v>
      </c>
      <c r="R41" s="13">
        <f t="shared" si="11"/>
        <v>185.25046239236895</v>
      </c>
      <c r="S41" s="13">
        <f t="shared" si="11"/>
        <v>207.93661346719693</v>
      </c>
      <c r="T41" s="13">
        <f t="shared" si="10"/>
        <v>233.40095707090418</v>
      </c>
      <c r="U41" s="13">
        <f t="shared" si="9"/>
        <v>247.27970020476118</v>
      </c>
      <c r="V41" s="13">
        <f t="shared" si="9"/>
        <v>294.06677887924184</v>
      </c>
      <c r="W41" s="13">
        <f t="shared" si="9"/>
        <v>349.70630572912626</v>
      </c>
      <c r="X41" s="13">
        <f t="shared" si="9"/>
        <v>370.50092478473783</v>
      </c>
      <c r="Y41" s="13">
        <f t="shared" si="9"/>
        <v>415.8732269343938</v>
      </c>
      <c r="Z41" s="13">
        <f t="shared" si="9"/>
        <v>466.8019141418083</v>
      </c>
      <c r="AA41" s="13">
        <f t="shared" si="9"/>
        <v>494.55940040952237</v>
      </c>
      <c r="AB41" s="13">
        <f t="shared" si="9"/>
        <v>588.1335577584837</v>
      </c>
      <c r="AC41" s="13">
        <f t="shared" si="9"/>
        <v>699.4126114582525</v>
      </c>
      <c r="AD41" s="13">
        <f t="shared" si="9"/>
        <v>741.0018495694759</v>
      </c>
    </row>
    <row r="42" spans="1:30" ht="12" thickBot="1">
      <c r="A42" s="19"/>
      <c r="B42" s="12">
        <f t="shared" si="4"/>
        <v>168.89701257893097</v>
      </c>
      <c r="C42" s="13">
        <f t="shared" si="8"/>
        <v>33.51341193026015</v>
      </c>
      <c r="D42" s="13">
        <f t="shared" si="8"/>
        <v>35.50622310617115</v>
      </c>
      <c r="E42" s="13">
        <f t="shared" si="11"/>
        <v>42.22425314473274</v>
      </c>
      <c r="F42" s="13">
        <f t="shared" si="11"/>
        <v>50.2133822653922</v>
      </c>
      <c r="G42" s="13">
        <f t="shared" si="11"/>
        <v>53.19922535313859</v>
      </c>
      <c r="H42" s="13">
        <f t="shared" si="11"/>
        <v>59.71411145835586</v>
      </c>
      <c r="I42" s="13">
        <f t="shared" si="11"/>
        <v>67.02682386052032</v>
      </c>
      <c r="J42" s="13">
        <f t="shared" si="11"/>
        <v>71.0124462123423</v>
      </c>
      <c r="K42" s="13">
        <f t="shared" si="11"/>
        <v>84.44850628946548</v>
      </c>
      <c r="L42" s="13">
        <f t="shared" si="11"/>
        <v>100.4267645307844</v>
      </c>
      <c r="M42" s="13">
        <f t="shared" si="11"/>
        <v>106.39845070627716</v>
      </c>
      <c r="N42" s="13">
        <f t="shared" si="11"/>
        <v>119.42822291671169</v>
      </c>
      <c r="O42" s="13">
        <f t="shared" si="11"/>
        <v>134.05364772104062</v>
      </c>
      <c r="P42" s="16">
        <f t="shared" si="11"/>
        <v>142.0248924246846</v>
      </c>
      <c r="Q42" s="13">
        <f t="shared" si="11"/>
        <v>200.8535290615688</v>
      </c>
      <c r="R42" s="13">
        <f t="shared" si="11"/>
        <v>212.79690141255432</v>
      </c>
      <c r="S42" s="13">
        <f t="shared" si="11"/>
        <v>238.85644583342344</v>
      </c>
      <c r="T42" s="13">
        <f t="shared" si="10"/>
        <v>268.10729544208124</v>
      </c>
      <c r="U42" s="13">
        <f t="shared" si="9"/>
        <v>284.04978484936913</v>
      </c>
      <c r="V42" s="13">
        <f t="shared" si="9"/>
        <v>337.79402515786194</v>
      </c>
      <c r="W42" s="13">
        <f t="shared" si="9"/>
        <v>401.7070581231376</v>
      </c>
      <c r="X42" s="13">
        <f t="shared" si="9"/>
        <v>425.5938028251085</v>
      </c>
      <c r="Y42" s="13">
        <f t="shared" si="9"/>
        <v>477.71289166684676</v>
      </c>
      <c r="Z42" s="13">
        <f t="shared" si="9"/>
        <v>536.2145908841624</v>
      </c>
      <c r="AA42" s="13">
        <f t="shared" si="9"/>
        <v>568.0995696987383</v>
      </c>
      <c r="AB42" s="13">
        <f t="shared" si="9"/>
        <v>675.5880503157239</v>
      </c>
      <c r="AC42" s="13">
        <f t="shared" si="9"/>
        <v>803.4141162462752</v>
      </c>
      <c r="AD42" s="13">
        <f t="shared" si="9"/>
        <v>851.1876056502174</v>
      </c>
    </row>
  </sheetData>
  <mergeCells count="3">
    <mergeCell ref="A4:A42"/>
    <mergeCell ref="A1:AD1"/>
    <mergeCell ref="C3:AD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Honda Automobiles (Suisse)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cp:lastPrinted>2000-01-17T14:00:17Z</cp:lastPrinted>
  <dcterms:created xsi:type="dcterms:W3CDTF">2000-01-17T13:06:09Z</dcterms:created>
  <dcterms:modified xsi:type="dcterms:W3CDTF">2000-01-17T14:13:27Z</dcterms:modified>
  <cp:category/>
  <cp:version/>
  <cp:contentType/>
  <cp:contentStatus/>
</cp:coreProperties>
</file>